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15585" yWindow="195" windowWidth="11355" windowHeight="12870" firstSheet="1" activeTab="1"/>
  </bookViews>
  <sheets>
    <sheet name="Компактн." sheetId="3" state="hidden" r:id="rId1"/>
    <sheet name="тарифы-2022" sheetId="16" r:id="rId2"/>
    <sheet name="Лист2" sheetId="18" state="hidden" r:id="rId3"/>
    <sheet name="для премирования!!!" sheetId="19" state="hidden" r:id="rId4"/>
  </sheets>
  <definedNames>
    <definedName name="_xlnm.Print_Area" localSheetId="0">Компактн.!$A$1:$Z$91</definedName>
    <definedName name="_xlnm.Print_Area" localSheetId="1">'тарифы-2022'!$A$1:$I$20</definedName>
  </definedNames>
  <calcPr calcId="145621"/>
</workbook>
</file>

<file path=xl/calcChain.xml><?xml version="1.0" encoding="utf-8"?>
<calcChain xmlns="http://schemas.openxmlformats.org/spreadsheetml/2006/main">
  <c r="I65" i="3" l="1"/>
  <c r="J65" i="3"/>
  <c r="K65" i="3"/>
  <c r="L65" i="3"/>
  <c r="N59" i="3"/>
  <c r="N69" i="3"/>
  <c r="M33" i="3"/>
  <c r="L39" i="3"/>
  <c r="J69" i="3"/>
  <c r="J39" i="3"/>
  <c r="I33" i="3"/>
  <c r="I69" i="3"/>
  <c r="H39" i="3"/>
  <c r="F76" i="3"/>
  <c r="F69" i="3"/>
  <c r="F33" i="3"/>
  <c r="E79" i="3"/>
  <c r="E50" i="3"/>
  <c r="E15" i="3"/>
  <c r="A62" i="19"/>
  <c r="A2" i="19"/>
  <c r="A55" i="19"/>
  <c r="A56" i="19"/>
  <c r="A57" i="19"/>
  <c r="A58" i="19"/>
  <c r="A59" i="19"/>
  <c r="A67" i="19"/>
  <c r="A3" i="19"/>
  <c r="A4" i="19"/>
  <c r="A5" i="19"/>
  <c r="A6" i="19"/>
  <c r="A7" i="19"/>
  <c r="A8" i="19"/>
  <c r="A9" i="19"/>
  <c r="A11" i="19"/>
  <c r="A12" i="19"/>
  <c r="A13" i="19"/>
  <c r="A14" i="19"/>
  <c r="A15" i="19"/>
  <c r="A16" i="19"/>
  <c r="A17" i="19"/>
  <c r="A18" i="19"/>
  <c r="A19" i="19"/>
  <c r="A20" i="19"/>
  <c r="A21" i="19"/>
  <c r="A22" i="19"/>
  <c r="A23" i="19"/>
  <c r="A24" i="19"/>
  <c r="A25" i="19"/>
  <c r="A26" i="19"/>
  <c r="A28" i="19"/>
  <c r="A29" i="19"/>
  <c r="A30" i="19"/>
  <c r="A31" i="19"/>
  <c r="A32" i="19"/>
  <c r="A33" i="19"/>
  <c r="A34" i="19"/>
  <c r="A35" i="19"/>
  <c r="A36" i="19"/>
  <c r="A37" i="19"/>
  <c r="A39" i="19"/>
  <c r="A41" i="19"/>
  <c r="A42" i="19"/>
  <c r="A43" i="19"/>
  <c r="A44" i="19"/>
  <c r="A45" i="19"/>
  <c r="A46" i="19"/>
  <c r="A47" i="19"/>
  <c r="A48" i="19"/>
  <c r="A49" i="19"/>
  <c r="A50" i="19"/>
  <c r="A51" i="19"/>
  <c r="A52" i="19"/>
  <c r="A53" i="19"/>
  <c r="A54" i="19"/>
  <c r="A61" i="19"/>
  <c r="P59" i="3"/>
  <c r="J33" i="3"/>
  <c r="K33" i="3"/>
  <c r="L33" i="3"/>
  <c r="N33" i="3"/>
  <c r="O33" i="3"/>
  <c r="G30" i="3"/>
  <c r="H30" i="3"/>
  <c r="J30" i="3"/>
  <c r="P30" i="3"/>
  <c r="E9" i="3"/>
  <c r="E47" i="3" s="1"/>
  <c r="E64" i="3" s="1"/>
  <c r="I11" i="16"/>
  <c r="G79" i="3"/>
  <c r="J79" i="3"/>
  <c r="K79" i="3"/>
  <c r="N79" i="3"/>
  <c r="O79" i="3"/>
  <c r="P79" i="3"/>
  <c r="M79" i="3"/>
  <c r="K20" i="3"/>
  <c r="F20" i="3"/>
  <c r="F52" i="3" s="1"/>
  <c r="H24" i="16"/>
  <c r="H23" i="16"/>
  <c r="I20" i="16"/>
  <c r="I19" i="16"/>
  <c r="I17" i="16"/>
  <c r="I16" i="16"/>
  <c r="I12" i="16"/>
  <c r="I13" i="16"/>
  <c r="P41" i="3"/>
  <c r="O41" i="3"/>
  <c r="M41" i="3"/>
  <c r="L41" i="3"/>
  <c r="O40" i="3"/>
  <c r="M40" i="3"/>
  <c r="O39" i="3"/>
  <c r="M39" i="3"/>
  <c r="G39" i="3"/>
  <c r="G40" i="3"/>
  <c r="G41" i="3"/>
  <c r="G42" i="3"/>
  <c r="K39" i="3"/>
  <c r="N39" i="3"/>
  <c r="K40" i="3"/>
  <c r="N40" i="3"/>
  <c r="J41" i="3"/>
  <c r="K41" i="3"/>
  <c r="N41" i="3"/>
  <c r="J42" i="3"/>
  <c r="K42" i="3"/>
  <c r="L42" i="3"/>
  <c r="M42" i="3"/>
  <c r="N42" i="3"/>
  <c r="O42" i="3"/>
  <c r="P42" i="3"/>
  <c r="L50" i="3"/>
  <c r="E49" i="3"/>
  <c r="G49" i="3"/>
  <c r="H49" i="3"/>
  <c r="J49" i="3"/>
  <c r="K49" i="3"/>
  <c r="L49" i="3"/>
  <c r="M49" i="3"/>
  <c r="N49" i="3"/>
  <c r="O49" i="3"/>
  <c r="P49" i="3"/>
  <c r="G50" i="3"/>
  <c r="M50" i="3"/>
  <c r="N50" i="3"/>
  <c r="O50" i="3"/>
  <c r="P50" i="3"/>
  <c r="E54" i="3"/>
  <c r="F54" i="3"/>
  <c r="G54" i="3"/>
  <c r="H54" i="3"/>
  <c r="I54" i="3"/>
  <c r="J54" i="3"/>
  <c r="K54" i="3"/>
  <c r="L54" i="3"/>
  <c r="M54" i="3"/>
  <c r="N54" i="3"/>
  <c r="O54" i="3"/>
  <c r="P54" i="3"/>
  <c r="L69" i="3"/>
  <c r="K11" i="3"/>
  <c r="K23" i="3"/>
  <c r="K12" i="3"/>
  <c r="K24" i="3"/>
  <c r="K13" i="3"/>
  <c r="K14" i="3"/>
  <c r="K15" i="3"/>
  <c r="K18" i="3"/>
  <c r="J18" i="3"/>
  <c r="J16" i="3"/>
  <c r="J15" i="3"/>
  <c r="J14" i="3"/>
  <c r="J13" i="3"/>
  <c r="J24" i="3"/>
  <c r="J12" i="3"/>
  <c r="J23" i="3"/>
  <c r="J11" i="3"/>
  <c r="I13" i="3"/>
  <c r="I15" i="3"/>
  <c r="I14" i="3"/>
  <c r="I24" i="3"/>
  <c r="I12" i="3"/>
  <c r="I23" i="3"/>
  <c r="I11" i="3"/>
  <c r="H11" i="3"/>
  <c r="H23" i="3"/>
  <c r="H12" i="3"/>
  <c r="H24" i="3"/>
  <c r="H13" i="3"/>
  <c r="H14" i="3"/>
  <c r="H15" i="3"/>
  <c r="H16" i="3"/>
  <c r="H18" i="3"/>
  <c r="G78" i="3"/>
  <c r="G77" i="3"/>
  <c r="G76" i="3"/>
  <c r="G24" i="3"/>
  <c r="G23" i="3"/>
  <c r="F24" i="3"/>
  <c r="F23" i="3"/>
  <c r="E11" i="3"/>
  <c r="E23" i="3"/>
  <c r="E24" i="3"/>
  <c r="E14" i="3"/>
  <c r="P78" i="3"/>
  <c r="O78" i="3"/>
  <c r="P77" i="3"/>
  <c r="O77" i="3"/>
  <c r="O18" i="3"/>
  <c r="M18" i="3"/>
  <c r="O16" i="3"/>
  <c r="M16" i="3"/>
  <c r="L16" i="3"/>
  <c r="O15" i="3"/>
  <c r="M15" i="3"/>
  <c r="O14" i="3"/>
  <c r="M14" i="3"/>
  <c r="M13" i="3"/>
  <c r="M24" i="3"/>
  <c r="M12" i="3"/>
  <c r="M23" i="3"/>
  <c r="P76" i="3"/>
  <c r="M76" i="3"/>
  <c r="O76" i="3"/>
  <c r="M78" i="3"/>
  <c r="O11" i="3"/>
  <c r="M77" i="3"/>
  <c r="M11" i="3"/>
  <c r="L11" i="3"/>
  <c r="N11" i="3"/>
  <c r="L23" i="3"/>
  <c r="O23" i="3"/>
  <c r="L12" i="3"/>
  <c r="N12" i="3"/>
  <c r="O12" i="3"/>
  <c r="L24" i="3"/>
  <c r="N24" i="3"/>
  <c r="O24" i="3"/>
  <c r="L13" i="3"/>
  <c r="N13" i="3"/>
  <c r="O13" i="3"/>
  <c r="L14" i="3"/>
  <c r="N14" i="3"/>
  <c r="L15" i="3"/>
  <c r="N15" i="3"/>
  <c r="I16" i="3"/>
  <c r="K16" i="3"/>
  <c r="N16" i="3"/>
  <c r="I18" i="3"/>
  <c r="L18" i="3"/>
  <c r="N18" i="3"/>
  <c r="L30" i="3"/>
  <c r="N76" i="3"/>
  <c r="N77" i="3"/>
  <c r="N78" i="3"/>
  <c r="O17" i="3"/>
  <c r="X25" i="3"/>
  <c r="V25" i="3"/>
  <c r="U25" i="3"/>
  <c r="T25" i="3"/>
  <c r="S25" i="3"/>
  <c r="P39" i="3"/>
  <c r="P40" i="3"/>
  <c r="N17" i="3"/>
  <c r="I17" i="3"/>
  <c r="K17" i="3"/>
  <c r="J17" i="3"/>
  <c r="M17" i="3"/>
  <c r="L17" i="3"/>
  <c r="H17" i="3"/>
  <c r="P23" i="3"/>
  <c r="P24" i="3"/>
  <c r="G17" i="3"/>
  <c r="P17" i="3"/>
  <c r="F11" i="3"/>
  <c r="G11" i="3"/>
  <c r="P11" i="3"/>
  <c r="G12" i="3"/>
  <c r="P12" i="3"/>
  <c r="G13" i="3"/>
  <c r="P13" i="3"/>
  <c r="F14" i="3"/>
  <c r="P14" i="3"/>
  <c r="G14" i="3"/>
  <c r="G15" i="3"/>
  <c r="P15" i="3"/>
  <c r="G16" i="3"/>
  <c r="P16" i="3"/>
  <c r="G18" i="3"/>
  <c r="P18" i="3"/>
  <c r="N23" i="3"/>
  <c r="L79" i="3"/>
  <c r="E69" i="3" l="1"/>
  <c r="H41" i="3"/>
  <c r="H78" i="3"/>
  <c r="I50" i="3"/>
  <c r="L78" i="3"/>
  <c r="K77" i="3"/>
  <c r="K78" i="3"/>
  <c r="U78" i="3" s="1"/>
  <c r="I77" i="3"/>
  <c r="I41" i="3"/>
  <c r="E16" i="3"/>
  <c r="L40" i="3"/>
  <c r="U40" i="3" s="1"/>
  <c r="E42" i="3"/>
  <c r="J50" i="3"/>
  <c r="J48" i="3" s="1"/>
  <c r="L77" i="3"/>
  <c r="E77" i="3"/>
  <c r="E20" i="3"/>
  <c r="E52" i="3" s="1"/>
  <c r="E51" i="3" s="1"/>
  <c r="F16" i="3"/>
  <c r="H42" i="3"/>
  <c r="I40" i="3"/>
  <c r="E59" i="3"/>
  <c r="K8" i="3"/>
  <c r="F49" i="3"/>
  <c r="S49" i="3" s="1"/>
  <c r="K9" i="3"/>
  <c r="K47" i="3" s="1"/>
  <c r="K64" i="3" s="1"/>
  <c r="Z25" i="3"/>
  <c r="E29" i="3"/>
  <c r="E37" i="3" s="1"/>
  <c r="E46" i="3" s="1"/>
  <c r="E58" i="3" s="1"/>
  <c r="E63" i="3" s="1"/>
  <c r="Y25" i="3"/>
  <c r="E73" i="3"/>
  <c r="E8" i="3"/>
  <c r="K21" i="3"/>
  <c r="K53" i="3" s="1"/>
  <c r="K68" i="3" s="1"/>
  <c r="K29" i="3"/>
  <c r="K37" i="3" s="1"/>
  <c r="K36" i="3" s="1"/>
  <c r="K35" i="3" s="1"/>
  <c r="F15" i="3"/>
  <c r="S15" i="3" s="1"/>
  <c r="I59" i="3"/>
  <c r="F78" i="3"/>
  <c r="J77" i="3"/>
  <c r="F42" i="3"/>
  <c r="E21" i="3"/>
  <c r="E53" i="3" s="1"/>
  <c r="E68" i="3" s="1"/>
  <c r="K73" i="3"/>
  <c r="L73" i="3" s="1"/>
  <c r="M73" i="3" s="1"/>
  <c r="N73" i="3" s="1"/>
  <c r="O73" i="3" s="1"/>
  <c r="P73" i="3" s="1"/>
  <c r="K74" i="3"/>
  <c r="E74" i="3"/>
  <c r="G33" i="3"/>
  <c r="F79" i="3"/>
  <c r="S79" i="3" s="1"/>
  <c r="H77" i="3"/>
  <c r="I78" i="3"/>
  <c r="J59" i="3"/>
  <c r="P65" i="3"/>
  <c r="P91" i="3"/>
  <c r="G59" i="3"/>
  <c r="G65" i="3"/>
  <c r="F30" i="3"/>
  <c r="N30" i="3"/>
  <c r="O30" i="3"/>
  <c r="O91" i="3"/>
  <c r="K30" i="3"/>
  <c r="K59" i="3"/>
  <c r="M59" i="3"/>
  <c r="N65" i="3"/>
  <c r="L91" i="3"/>
  <c r="H79" i="3"/>
  <c r="E30" i="3"/>
  <c r="J78" i="3"/>
  <c r="I79" i="3"/>
  <c r="H40" i="3"/>
  <c r="I42" i="3"/>
  <c r="E33" i="3"/>
  <c r="F18" i="3"/>
  <c r="F13" i="3"/>
  <c r="E18" i="3"/>
  <c r="T24" i="3"/>
  <c r="T18" i="3"/>
  <c r="G48" i="3"/>
  <c r="E13" i="3"/>
  <c r="E17" i="3"/>
  <c r="E41" i="3"/>
  <c r="E78" i="3"/>
  <c r="F12" i="3"/>
  <c r="F17" i="3"/>
  <c r="F40" i="3"/>
  <c r="M30" i="3"/>
  <c r="I30" i="3"/>
  <c r="T30" i="3" s="1"/>
  <c r="P33" i="3"/>
  <c r="V33" i="3" s="1"/>
  <c r="H33" i="3"/>
  <c r="T33" i="3" s="1"/>
  <c r="O59" i="3"/>
  <c r="V59" i="3" s="1"/>
  <c r="F77" i="3"/>
  <c r="G69" i="3"/>
  <c r="S69" i="3" s="1"/>
  <c r="J40" i="3"/>
  <c r="J38" i="3" s="1"/>
  <c r="V54" i="3"/>
  <c r="F21" i="3"/>
  <c r="F53" i="3" s="1"/>
  <c r="F68" i="3" s="1"/>
  <c r="M22" i="3"/>
  <c r="E39" i="3"/>
  <c r="V24" i="3"/>
  <c r="U79" i="3"/>
  <c r="V76" i="3"/>
  <c r="O22" i="3"/>
  <c r="J22" i="3"/>
  <c r="J89" i="3" s="1"/>
  <c r="U41" i="3"/>
  <c r="T14" i="3"/>
  <c r="T54" i="3"/>
  <c r="U24" i="3"/>
  <c r="J10" i="3"/>
  <c r="U18" i="3"/>
  <c r="U16" i="3"/>
  <c r="U15" i="3"/>
  <c r="U12" i="3"/>
  <c r="I22" i="3"/>
  <c r="I89" i="3" s="1"/>
  <c r="U11" i="3"/>
  <c r="N48" i="3"/>
  <c r="U13" i="3"/>
  <c r="F22" i="3"/>
  <c r="F89" i="3" s="1"/>
  <c r="J91" i="3"/>
  <c r="I91" i="3"/>
  <c r="S24" i="3"/>
  <c r="T15" i="3"/>
  <c r="T13" i="3"/>
  <c r="K91" i="3"/>
  <c r="V12" i="3"/>
  <c r="O48" i="3"/>
  <c r="M48" i="3"/>
  <c r="K50" i="3"/>
  <c r="V16" i="3"/>
  <c r="U17" i="3"/>
  <c r="V14" i="3"/>
  <c r="V41" i="3"/>
  <c r="T12" i="3"/>
  <c r="V23" i="3"/>
  <c r="T23" i="3"/>
  <c r="U54" i="3"/>
  <c r="S54" i="3"/>
  <c r="U49" i="3"/>
  <c r="T16" i="3"/>
  <c r="K38" i="3"/>
  <c r="M38" i="3"/>
  <c r="S23" i="3"/>
  <c r="P22" i="3"/>
  <c r="U33" i="3"/>
  <c r="U14" i="3"/>
  <c r="K22" i="3"/>
  <c r="G38" i="3"/>
  <c r="U39" i="3"/>
  <c r="O38" i="3"/>
  <c r="E40" i="3"/>
  <c r="N38" i="3"/>
  <c r="F39" i="3"/>
  <c r="V40" i="3"/>
  <c r="F41" i="3"/>
  <c r="Q24" i="3"/>
  <c r="V78" i="3"/>
  <c r="U42" i="3"/>
  <c r="V15" i="3"/>
  <c r="V11" i="3"/>
  <c r="H10" i="3"/>
  <c r="K10" i="3"/>
  <c r="V42" i="3"/>
  <c r="L48" i="3"/>
  <c r="N22" i="3"/>
  <c r="Q23" i="3"/>
  <c r="S14" i="3"/>
  <c r="Q54" i="3"/>
  <c r="E48" i="3"/>
  <c r="V50" i="3"/>
  <c r="V49" i="3"/>
  <c r="T17" i="3"/>
  <c r="V18" i="3"/>
  <c r="F67" i="3"/>
  <c r="F66" i="3" s="1"/>
  <c r="F51" i="3"/>
  <c r="K32" i="3"/>
  <c r="K31" i="3" s="1"/>
  <c r="K52" i="3"/>
  <c r="F32" i="3"/>
  <c r="F31" i="3" s="1"/>
  <c r="E22" i="3"/>
  <c r="V13" i="3"/>
  <c r="H22" i="3"/>
  <c r="G22" i="3"/>
  <c r="P48" i="3"/>
  <c r="T11" i="3"/>
  <c r="A38" i="19"/>
  <c r="A60" i="19"/>
  <c r="P10" i="3"/>
  <c r="N10" i="3"/>
  <c r="V17" i="3"/>
  <c r="U23" i="3"/>
  <c r="L22" i="3"/>
  <c r="M75" i="3"/>
  <c r="Q11" i="3"/>
  <c r="P38" i="3"/>
  <c r="V39" i="3"/>
  <c r="V77" i="3"/>
  <c r="O10" i="3"/>
  <c r="O75" i="3"/>
  <c r="L10" i="3"/>
  <c r="I10" i="3"/>
  <c r="Q14" i="3"/>
  <c r="G10" i="3"/>
  <c r="M10" i="3"/>
  <c r="N75" i="3"/>
  <c r="P75" i="3"/>
  <c r="F55" i="3"/>
  <c r="V79" i="3"/>
  <c r="S11" i="3"/>
  <c r="G75" i="3"/>
  <c r="P69" i="3"/>
  <c r="C39" i="19" l="1"/>
  <c r="C26" i="19"/>
  <c r="T41" i="3"/>
  <c r="C6" i="19"/>
  <c r="C21" i="19"/>
  <c r="F9" i="3"/>
  <c r="F47" i="3" s="1"/>
  <c r="F64" i="3" s="1"/>
  <c r="C23" i="19"/>
  <c r="U77" i="3"/>
  <c r="L74" i="3"/>
  <c r="D26" i="19"/>
  <c r="L55" i="3"/>
  <c r="H51" i="19"/>
  <c r="G62" i="19"/>
  <c r="H53" i="19"/>
  <c r="H55" i="19"/>
  <c r="H57" i="19"/>
  <c r="F53" i="19"/>
  <c r="F59" i="19"/>
  <c r="F50" i="19"/>
  <c r="G85" i="3"/>
  <c r="D37" i="19"/>
  <c r="L38" i="3"/>
  <c r="U38" i="3" s="1"/>
  <c r="S42" i="3"/>
  <c r="C18" i="19"/>
  <c r="E59" i="19"/>
  <c r="M74" i="3"/>
  <c r="M72" i="3" s="1"/>
  <c r="M71" i="3" s="1"/>
  <c r="D8" i="19"/>
  <c r="Q16" i="3"/>
  <c r="E45" i="3"/>
  <c r="E44" i="3" s="1"/>
  <c r="E32" i="3"/>
  <c r="E31" i="3" s="1"/>
  <c r="X24" i="3"/>
  <c r="E67" i="3"/>
  <c r="E66" i="3" s="1"/>
  <c r="S77" i="3"/>
  <c r="E58" i="19"/>
  <c r="E51" i="19"/>
  <c r="H38" i="3"/>
  <c r="C7" i="19"/>
  <c r="T78" i="3"/>
  <c r="G38" i="19"/>
  <c r="L9" i="3"/>
  <c r="L47" i="3" s="1"/>
  <c r="L64" i="3" s="1"/>
  <c r="C15" i="19"/>
  <c r="F8" i="3"/>
  <c r="L8" i="3"/>
  <c r="S18" i="3"/>
  <c r="Z18" i="3" s="1"/>
  <c r="L20" i="3"/>
  <c r="L32" i="3" s="1"/>
  <c r="L31" i="3" s="1"/>
  <c r="F74" i="3"/>
  <c r="Y14" i="3"/>
  <c r="C45" i="19"/>
  <c r="C33" i="19"/>
  <c r="D36" i="19"/>
  <c r="C8" i="19"/>
  <c r="T42" i="3"/>
  <c r="T79" i="3"/>
  <c r="X79" i="3" s="1"/>
  <c r="X54" i="3"/>
  <c r="C34" i="19"/>
  <c r="S16" i="3"/>
  <c r="Y16" i="3" s="1"/>
  <c r="F29" i="3"/>
  <c r="F37" i="3" s="1"/>
  <c r="F36" i="3" s="1"/>
  <c r="F35" i="3" s="1"/>
  <c r="E55" i="19"/>
  <c r="C41" i="19"/>
  <c r="G61" i="19"/>
  <c r="C9" i="19"/>
  <c r="C42" i="19"/>
  <c r="Y24" i="3"/>
  <c r="S78" i="3"/>
  <c r="S13" i="3"/>
  <c r="Z13" i="3" s="1"/>
  <c r="E28" i="3"/>
  <c r="C43" i="19"/>
  <c r="X15" i="3"/>
  <c r="K19" i="3"/>
  <c r="K46" i="3"/>
  <c r="K58" i="3" s="1"/>
  <c r="E57" i="19"/>
  <c r="Q42" i="3"/>
  <c r="F75" i="3"/>
  <c r="Q13" i="3"/>
  <c r="Q15" i="3"/>
  <c r="C29" i="19"/>
  <c r="L21" i="3"/>
  <c r="L53" i="3" s="1"/>
  <c r="L68" i="3" s="1"/>
  <c r="G60" i="19"/>
  <c r="F73" i="3"/>
  <c r="K28" i="3"/>
  <c r="K27" i="3" s="1"/>
  <c r="Q77" i="3"/>
  <c r="H69" i="3"/>
  <c r="T69" i="3" s="1"/>
  <c r="X69" i="3" s="1"/>
  <c r="C32" i="19"/>
  <c r="C31" i="19"/>
  <c r="D31" i="19"/>
  <c r="C49" i="19"/>
  <c r="C20" i="19"/>
  <c r="C14" i="19"/>
  <c r="Z24" i="3"/>
  <c r="T77" i="3"/>
  <c r="C48" i="19"/>
  <c r="L29" i="3"/>
  <c r="M29" i="3"/>
  <c r="E50" i="19"/>
  <c r="C5" i="19"/>
  <c r="E19" i="3"/>
  <c r="D59" i="19"/>
  <c r="E6" i="19"/>
  <c r="E9" i="19"/>
  <c r="G8" i="3"/>
  <c r="U30" i="3"/>
  <c r="V30" i="3"/>
  <c r="F19" i="3"/>
  <c r="F86" i="3" s="1"/>
  <c r="S30" i="3"/>
  <c r="F56" i="19"/>
  <c r="S33" i="3"/>
  <c r="X33" i="3" s="1"/>
  <c r="N91" i="3"/>
  <c r="V91" i="3" s="1"/>
  <c r="O85" i="3"/>
  <c r="Q78" i="3"/>
  <c r="Q30" i="3"/>
  <c r="C44" i="19"/>
  <c r="F52" i="19"/>
  <c r="C58" i="19"/>
  <c r="T10" i="3"/>
  <c r="V22" i="3"/>
  <c r="I76" i="3"/>
  <c r="I75" i="3" s="1"/>
  <c r="Q79" i="3"/>
  <c r="S39" i="3"/>
  <c r="G91" i="3"/>
  <c r="T40" i="3"/>
  <c r="T22" i="3"/>
  <c r="E36" i="3"/>
  <c r="E35" i="3" s="1"/>
  <c r="X23" i="3"/>
  <c r="G89" i="3"/>
  <c r="V48" i="3"/>
  <c r="D35" i="19"/>
  <c r="D53" i="19"/>
  <c r="D56" i="19"/>
  <c r="D60" i="19"/>
  <c r="D50" i="19"/>
  <c r="C47" i="19"/>
  <c r="D61" i="19"/>
  <c r="F62" i="19"/>
  <c r="F51" i="19"/>
  <c r="E53" i="19"/>
  <c r="C24" i="19"/>
  <c r="G54" i="19"/>
  <c r="C46" i="19"/>
  <c r="C4" i="19"/>
  <c r="G19" i="3"/>
  <c r="G21" i="3"/>
  <c r="G53" i="3" s="1"/>
  <c r="G68" i="3" s="1"/>
  <c r="Q18" i="3"/>
  <c r="F50" i="3"/>
  <c r="I49" i="3"/>
  <c r="E12" i="3"/>
  <c r="E10" i="3" s="1"/>
  <c r="H50" i="3"/>
  <c r="Q17" i="3"/>
  <c r="I39" i="3"/>
  <c r="Q39" i="3" s="1"/>
  <c r="H76" i="3"/>
  <c r="H75" i="3" s="1"/>
  <c r="Z14" i="3"/>
  <c r="E27" i="19"/>
  <c r="J76" i="3"/>
  <c r="J75" i="3" s="1"/>
  <c r="E91" i="3"/>
  <c r="L76" i="3"/>
  <c r="K76" i="3"/>
  <c r="E76" i="3"/>
  <c r="C51" i="19"/>
  <c r="E38" i="3"/>
  <c r="S41" i="3"/>
  <c r="Q33" i="3"/>
  <c r="E89" i="3"/>
  <c r="S17" i="3"/>
  <c r="X17" i="3" s="1"/>
  <c r="N89" i="3"/>
  <c r="F10" i="3"/>
  <c r="G20" i="3"/>
  <c r="Z23" i="3"/>
  <c r="X14" i="3"/>
  <c r="E57" i="3"/>
  <c r="E56" i="3" s="1"/>
  <c r="G58" i="19"/>
  <c r="E40" i="19"/>
  <c r="Z15" i="3"/>
  <c r="F59" i="3"/>
  <c r="Y54" i="3"/>
  <c r="Z54" i="3"/>
  <c r="U50" i="3"/>
  <c r="K48" i="3"/>
  <c r="U48" i="3" s="1"/>
  <c r="V38" i="3"/>
  <c r="F38" i="3"/>
  <c r="C12" i="19"/>
  <c r="C11" i="19"/>
  <c r="Q41" i="3"/>
  <c r="S40" i="3"/>
  <c r="Q40" i="3"/>
  <c r="E38" i="19"/>
  <c r="C40" i="19"/>
  <c r="G40" i="19"/>
  <c r="Y15" i="3"/>
  <c r="Y23" i="3"/>
  <c r="V10" i="3"/>
  <c r="G9" i="3"/>
  <c r="G47" i="3" s="1"/>
  <c r="G64" i="3" s="1"/>
  <c r="L89" i="3"/>
  <c r="U22" i="3"/>
  <c r="C27" i="19"/>
  <c r="E54" i="19"/>
  <c r="E10" i="19"/>
  <c r="D40" i="19"/>
  <c r="F40" i="19"/>
  <c r="E56" i="19"/>
  <c r="F10" i="19"/>
  <c r="C52" i="19"/>
  <c r="F24" i="19"/>
  <c r="G24" i="19"/>
  <c r="H40" i="19"/>
  <c r="G27" i="19"/>
  <c r="F27" i="19"/>
  <c r="D55" i="19"/>
  <c r="C17" i="19"/>
  <c r="H24" i="19"/>
  <c r="C37" i="19"/>
  <c r="H76" i="19"/>
  <c r="G10" i="19"/>
  <c r="H27" i="19"/>
  <c r="H10" i="19"/>
  <c r="C36" i="19"/>
  <c r="S22" i="3"/>
  <c r="K67" i="3"/>
  <c r="K51" i="3"/>
  <c r="H75" i="19"/>
  <c r="D10" i="19"/>
  <c r="D27" i="19"/>
  <c r="C10" i="19"/>
  <c r="E24" i="19"/>
  <c r="U10" i="3"/>
  <c r="Q22" i="3"/>
  <c r="K69" i="3"/>
  <c r="V75" i="3"/>
  <c r="O69" i="3"/>
  <c r="H91" i="3"/>
  <c r="T91" i="3" s="1"/>
  <c r="P89" i="3"/>
  <c r="Z11" i="3"/>
  <c r="X11" i="3"/>
  <c r="Y11" i="3"/>
  <c r="O65" i="3"/>
  <c r="H65" i="3"/>
  <c r="C30" i="19" l="1"/>
  <c r="E65" i="3"/>
  <c r="E62" i="3" s="1"/>
  <c r="E61" i="3" s="1"/>
  <c r="C35" i="19"/>
  <c r="D20" i="19"/>
  <c r="D39" i="19"/>
  <c r="F61" i="19"/>
  <c r="K85" i="3"/>
  <c r="M9" i="3"/>
  <c r="M47" i="3" s="1"/>
  <c r="M64" i="3" s="1"/>
  <c r="G29" i="3"/>
  <c r="G28" i="3" s="1"/>
  <c r="E61" i="19"/>
  <c r="X41" i="3"/>
  <c r="E35" i="19"/>
  <c r="L19" i="3"/>
  <c r="D9" i="19"/>
  <c r="E26" i="3"/>
  <c r="G74" i="3"/>
  <c r="D14" i="19"/>
  <c r="D11" i="19"/>
  <c r="N74" i="3"/>
  <c r="N72" i="3" s="1"/>
  <c r="N71" i="3" s="1"/>
  <c r="M20" i="3"/>
  <c r="G73" i="3"/>
  <c r="K45" i="3"/>
  <c r="K44" i="3" s="1"/>
  <c r="X77" i="3"/>
  <c r="C2" i="19"/>
  <c r="Z42" i="3"/>
  <c r="D23" i="19"/>
  <c r="M8" i="3"/>
  <c r="D57" i="19"/>
  <c r="E37" i="19"/>
  <c r="L52" i="3"/>
  <c r="D4" i="19"/>
  <c r="H59" i="19"/>
  <c r="H60" i="19"/>
  <c r="H50" i="19"/>
  <c r="D18" i="19"/>
  <c r="F26" i="3"/>
  <c r="K7" i="3"/>
  <c r="K6" i="3" s="1"/>
  <c r="H52" i="19"/>
  <c r="H54" i="19"/>
  <c r="Z78" i="3"/>
  <c r="Y77" i="3"/>
  <c r="Z77" i="3"/>
  <c r="Z16" i="3"/>
  <c r="X18" i="3"/>
  <c r="D3" i="19"/>
  <c r="X22" i="3"/>
  <c r="Y78" i="3"/>
  <c r="Y42" i="3"/>
  <c r="C22" i="19"/>
  <c r="X78" i="3"/>
  <c r="E27" i="3"/>
  <c r="E7" i="19"/>
  <c r="D5" i="19"/>
  <c r="M55" i="3"/>
  <c r="X42" i="3"/>
  <c r="E48" i="19"/>
  <c r="F72" i="3"/>
  <c r="F71" i="3" s="1"/>
  <c r="H9" i="3"/>
  <c r="H47" i="3" s="1"/>
  <c r="H64" i="3" s="1"/>
  <c r="Y13" i="3"/>
  <c r="Y79" i="3"/>
  <c r="Z79" i="3"/>
  <c r="X13" i="3"/>
  <c r="L7" i="3"/>
  <c r="D42" i="19"/>
  <c r="Y18" i="3"/>
  <c r="F28" i="3"/>
  <c r="F27" i="3" s="1"/>
  <c r="E4" i="19"/>
  <c r="H89" i="3"/>
  <c r="T89" i="3" s="1"/>
  <c r="D17" i="19"/>
  <c r="X16" i="3"/>
  <c r="D15" i="19"/>
  <c r="Y22" i="3"/>
  <c r="E5" i="19"/>
  <c r="Z22" i="3"/>
  <c r="N85" i="3"/>
  <c r="S89" i="3"/>
  <c r="F46" i="3"/>
  <c r="F58" i="3" s="1"/>
  <c r="F57" i="3" s="1"/>
  <c r="F38" i="19"/>
  <c r="E49" i="19"/>
  <c r="M21" i="3"/>
  <c r="M53" i="3" s="1"/>
  <c r="M68" i="3" s="1"/>
  <c r="D44" i="19"/>
  <c r="P85" i="3"/>
  <c r="L26" i="3"/>
  <c r="N90" i="3"/>
  <c r="Y33" i="3"/>
  <c r="Z33" i="3"/>
  <c r="Z30" i="3"/>
  <c r="D33" i="19"/>
  <c r="C56" i="19"/>
  <c r="H8" i="3"/>
  <c r="L37" i="3"/>
  <c r="L28" i="3"/>
  <c r="L27" i="3" s="1"/>
  <c r="X30" i="3"/>
  <c r="F37" i="19"/>
  <c r="F36" i="19"/>
  <c r="H74" i="3"/>
  <c r="Y30" i="3"/>
  <c r="D30" i="19"/>
  <c r="D34" i="19"/>
  <c r="H21" i="3"/>
  <c r="H53" i="3" s="1"/>
  <c r="H68" i="3" s="1"/>
  <c r="Z41" i="3"/>
  <c r="Y41" i="3"/>
  <c r="E86" i="3"/>
  <c r="E87" i="3" s="1"/>
  <c r="E20" i="19"/>
  <c r="G90" i="3"/>
  <c r="D52" i="19"/>
  <c r="D29" i="19"/>
  <c r="D38" i="19"/>
  <c r="D25" i="19"/>
  <c r="L59" i="3"/>
  <c r="C19" i="19"/>
  <c r="T75" i="3"/>
  <c r="F48" i="3"/>
  <c r="S48" i="3" s="1"/>
  <c r="S50" i="3"/>
  <c r="Q50" i="3"/>
  <c r="T50" i="3"/>
  <c r="H48" i="3"/>
  <c r="H19" i="19"/>
  <c r="H59" i="3"/>
  <c r="T59" i="3" s="1"/>
  <c r="Q49" i="3"/>
  <c r="I48" i="3"/>
  <c r="T49" i="3"/>
  <c r="C16" i="19"/>
  <c r="S12" i="3"/>
  <c r="Q12" i="3"/>
  <c r="Q10" i="3"/>
  <c r="I38" i="3"/>
  <c r="T38" i="3" s="1"/>
  <c r="T39" i="3"/>
  <c r="C38" i="19"/>
  <c r="E85" i="3"/>
  <c r="S38" i="3"/>
  <c r="T76" i="3"/>
  <c r="E72" i="3"/>
  <c r="E71" i="3" s="1"/>
  <c r="S76" i="3"/>
  <c r="Q76" i="3"/>
  <c r="E75" i="3"/>
  <c r="L75" i="3"/>
  <c r="L72" i="3"/>
  <c r="L71" i="3" s="1"/>
  <c r="U76" i="3"/>
  <c r="K72" i="3"/>
  <c r="K75" i="3"/>
  <c r="Y17" i="3"/>
  <c r="S10" i="3"/>
  <c r="Z17" i="3"/>
  <c r="H20" i="3"/>
  <c r="G52" i="3"/>
  <c r="G32" i="3"/>
  <c r="G31" i="3" s="1"/>
  <c r="S31" i="3" s="1"/>
  <c r="S32" i="3" s="1"/>
  <c r="G56" i="19"/>
  <c r="F87" i="3"/>
  <c r="S59" i="3"/>
  <c r="N20" i="3"/>
  <c r="X40" i="3"/>
  <c r="Z40" i="3"/>
  <c r="Y40" i="3"/>
  <c r="E19" i="19"/>
  <c r="H58" i="19"/>
  <c r="H56" i="19"/>
  <c r="S19" i="3"/>
  <c r="S20" i="3" s="1"/>
  <c r="F55" i="19"/>
  <c r="N9" i="3"/>
  <c r="N47" i="3" s="1"/>
  <c r="N64" i="3" s="1"/>
  <c r="F33" i="19"/>
  <c r="C50" i="19"/>
  <c r="D16" i="19"/>
  <c r="H29" i="3"/>
  <c r="D45" i="19"/>
  <c r="G57" i="19"/>
  <c r="M28" i="3"/>
  <c r="M37" i="3"/>
  <c r="H38" i="19"/>
  <c r="K86" i="3"/>
  <c r="K57" i="3"/>
  <c r="K63" i="3"/>
  <c r="K62" i="3" s="1"/>
  <c r="G50" i="19"/>
  <c r="E60" i="19"/>
  <c r="C59" i="19"/>
  <c r="K66" i="3"/>
  <c r="K89" i="3"/>
  <c r="C55" i="19"/>
  <c r="F91" i="3"/>
  <c r="V65" i="3"/>
  <c r="T65" i="3"/>
  <c r="F65" i="3"/>
  <c r="C13" i="19"/>
  <c r="K26" i="3"/>
  <c r="G55" i="3"/>
  <c r="V69" i="3"/>
  <c r="O89" i="3"/>
  <c r="N8" i="3" l="1"/>
  <c r="E42" i="19"/>
  <c r="D6" i="19"/>
  <c r="G37" i="3"/>
  <c r="G46" i="3" s="1"/>
  <c r="I9" i="3"/>
  <c r="I47" i="3" s="1"/>
  <c r="I64" i="3" s="1"/>
  <c r="E39" i="19"/>
  <c r="K5" i="3"/>
  <c r="G35" i="19"/>
  <c r="L6" i="3"/>
  <c r="O74" i="3"/>
  <c r="O72" i="3" s="1"/>
  <c r="O71" i="3" s="1"/>
  <c r="E41" i="19"/>
  <c r="F60" i="19"/>
  <c r="E45" i="19"/>
  <c r="E13" i="19"/>
  <c r="N21" i="3"/>
  <c r="N53" i="3" s="1"/>
  <c r="N68" i="3" s="1"/>
  <c r="F54" i="19"/>
  <c r="G72" i="3"/>
  <c r="G71" i="3" s="1"/>
  <c r="S71" i="3" s="1"/>
  <c r="M32" i="3"/>
  <c r="M31" i="3" s="1"/>
  <c r="U31" i="3" s="1"/>
  <c r="U32" i="3" s="1"/>
  <c r="M52" i="3"/>
  <c r="M67" i="3" s="1"/>
  <c r="E34" i="19"/>
  <c r="F58" i="19"/>
  <c r="E44" i="19"/>
  <c r="I8" i="3"/>
  <c r="G9" i="19"/>
  <c r="M7" i="3"/>
  <c r="U7" i="3" s="1"/>
  <c r="U8" i="3" s="1"/>
  <c r="M19" i="3"/>
  <c r="E36" i="19"/>
  <c r="K60" i="3"/>
  <c r="V85" i="3"/>
  <c r="F63" i="3"/>
  <c r="F62" i="3" s="1"/>
  <c r="N29" i="3"/>
  <c r="N28" i="3" s="1"/>
  <c r="E43" i="19"/>
  <c r="H73" i="3"/>
  <c r="H72" i="3" s="1"/>
  <c r="H71" i="3" s="1"/>
  <c r="F7" i="3"/>
  <c r="F6" i="3" s="1"/>
  <c r="L67" i="3"/>
  <c r="L66" i="3" s="1"/>
  <c r="L51" i="3"/>
  <c r="G37" i="19"/>
  <c r="L34" i="3"/>
  <c r="E31" i="19"/>
  <c r="K43" i="3"/>
  <c r="F8" i="19"/>
  <c r="F35" i="19"/>
  <c r="H7" i="3"/>
  <c r="G30" i="19"/>
  <c r="E8" i="19"/>
  <c r="L85" i="3"/>
  <c r="F9" i="19"/>
  <c r="I74" i="3"/>
  <c r="J85" i="3"/>
  <c r="X89" i="3"/>
  <c r="I21" i="3"/>
  <c r="I53" i="3" s="1"/>
  <c r="I68" i="3" s="1"/>
  <c r="F45" i="3"/>
  <c r="F44" i="3" s="1"/>
  <c r="H90" i="3"/>
  <c r="F31" i="19"/>
  <c r="H85" i="3"/>
  <c r="I90" i="3"/>
  <c r="E32" i="19"/>
  <c r="I85" i="3"/>
  <c r="F7" i="19"/>
  <c r="L90" i="3"/>
  <c r="L36" i="3"/>
  <c r="L35" i="3" s="1"/>
  <c r="L46" i="3"/>
  <c r="F6" i="19"/>
  <c r="F4" i="19"/>
  <c r="D24" i="19"/>
  <c r="D22" i="19"/>
  <c r="X50" i="3"/>
  <c r="E28" i="19"/>
  <c r="Z50" i="3"/>
  <c r="Q38" i="3"/>
  <c r="D7" i="19"/>
  <c r="D21" i="19"/>
  <c r="F34" i="3"/>
  <c r="D2" i="19"/>
  <c r="Q59" i="3"/>
  <c r="Y50" i="3"/>
  <c r="G53" i="19"/>
  <c r="E5" i="3"/>
  <c r="J90" i="3"/>
  <c r="U59" i="3"/>
  <c r="Z59" i="3" s="1"/>
  <c r="E7" i="3"/>
  <c r="D19" i="19"/>
  <c r="Y12" i="3"/>
  <c r="Y10" i="3" s="1"/>
  <c r="X12" i="3"/>
  <c r="X10" i="3" s="1"/>
  <c r="Z12" i="3"/>
  <c r="Z10" i="3" s="1"/>
  <c r="Z49" i="3"/>
  <c r="X49" i="3"/>
  <c r="Y49" i="3"/>
  <c r="Q48" i="3"/>
  <c r="T48" i="3"/>
  <c r="Y39" i="3"/>
  <c r="Y38" i="3" s="1"/>
  <c r="X39" i="3"/>
  <c r="X38" i="3" s="1"/>
  <c r="Z39" i="3"/>
  <c r="Z38" i="3" s="1"/>
  <c r="U75" i="3"/>
  <c r="E90" i="3"/>
  <c r="Q75" i="3"/>
  <c r="S75" i="3"/>
  <c r="K71" i="3"/>
  <c r="U71" i="3" s="1"/>
  <c r="U72" i="3"/>
  <c r="C28" i="19"/>
  <c r="X76" i="3"/>
  <c r="X75" i="3" s="1"/>
  <c r="Y76" i="3"/>
  <c r="Y75" i="3" s="1"/>
  <c r="Z76" i="3"/>
  <c r="Z75" i="3" s="1"/>
  <c r="F46" i="19"/>
  <c r="F42" i="19"/>
  <c r="I20" i="3"/>
  <c r="G51" i="3"/>
  <c r="S51" i="3" s="1"/>
  <c r="S52" i="3" s="1"/>
  <c r="G67" i="3"/>
  <c r="G66" i="3" s="1"/>
  <c r="S66" i="3" s="1"/>
  <c r="S67" i="3" s="1"/>
  <c r="H52" i="3"/>
  <c r="H32" i="3"/>
  <c r="H31" i="3" s="1"/>
  <c r="G5" i="19"/>
  <c r="F85" i="3"/>
  <c r="S85" i="3" s="1"/>
  <c r="G52" i="19"/>
  <c r="O8" i="3"/>
  <c r="X59" i="3"/>
  <c r="O20" i="3"/>
  <c r="N32" i="3"/>
  <c r="N31" i="3" s="1"/>
  <c r="N52" i="3"/>
  <c r="F29" i="19"/>
  <c r="F30" i="19"/>
  <c r="G19" i="19"/>
  <c r="K82" i="3"/>
  <c r="K83" i="3" s="1"/>
  <c r="P74" i="3"/>
  <c r="P72" i="3" s="1"/>
  <c r="F34" i="19"/>
  <c r="E23" i="19"/>
  <c r="K55" i="3"/>
  <c r="U55" i="3" s="1"/>
  <c r="O9" i="3"/>
  <c r="O47" i="3" s="1"/>
  <c r="O64" i="3" s="1"/>
  <c r="C54" i="19"/>
  <c r="D12" i="19"/>
  <c r="D13" i="19"/>
  <c r="O21" i="3"/>
  <c r="O53" i="3" s="1"/>
  <c r="O68" i="3" s="1"/>
  <c r="G7" i="3"/>
  <c r="D48" i="19"/>
  <c r="F90" i="3"/>
  <c r="D49" i="19"/>
  <c r="E25" i="19"/>
  <c r="G27" i="3"/>
  <c r="S28" i="3"/>
  <c r="F56" i="3"/>
  <c r="D41" i="19"/>
  <c r="K56" i="3"/>
  <c r="O29" i="3"/>
  <c r="D32" i="19"/>
  <c r="H62" i="19"/>
  <c r="D51" i="19"/>
  <c r="H28" i="3"/>
  <c r="H37" i="3"/>
  <c r="D46" i="19"/>
  <c r="M36" i="3"/>
  <c r="M46" i="3"/>
  <c r="I55" i="3"/>
  <c r="D43" i="19"/>
  <c r="I29" i="3"/>
  <c r="E52" i="19"/>
  <c r="U28" i="3"/>
  <c r="U29" i="3" s="1"/>
  <c r="J9" i="3"/>
  <c r="J47" i="3" s="1"/>
  <c r="J64" i="3" s="1"/>
  <c r="D47" i="19"/>
  <c r="K87" i="3"/>
  <c r="K61" i="3"/>
  <c r="E55" i="3"/>
  <c r="S91" i="3"/>
  <c r="S65" i="3"/>
  <c r="V89" i="3"/>
  <c r="F15" i="19" l="1"/>
  <c r="F23" i="19"/>
  <c r="G36" i="3"/>
  <c r="G35" i="3" s="1"/>
  <c r="E60" i="3"/>
  <c r="E46" i="19"/>
  <c r="E30" i="19"/>
  <c r="G23" i="19"/>
  <c r="G25" i="19"/>
  <c r="F18" i="19"/>
  <c r="N7" i="3"/>
  <c r="G29" i="19"/>
  <c r="F5" i="3"/>
  <c r="F21" i="19"/>
  <c r="N37" i="3"/>
  <c r="N46" i="3" s="1"/>
  <c r="E12" i="19"/>
  <c r="E21" i="19"/>
  <c r="F25" i="19"/>
  <c r="E70" i="3"/>
  <c r="F70" i="3"/>
  <c r="G33" i="19"/>
  <c r="F39" i="19"/>
  <c r="N19" i="3"/>
  <c r="M26" i="3"/>
  <c r="G6" i="19"/>
  <c r="M27" i="3"/>
  <c r="U27" i="3" s="1"/>
  <c r="G4" i="19"/>
  <c r="J21" i="3"/>
  <c r="J53" i="3" s="1"/>
  <c r="J68" i="3" s="1"/>
  <c r="L5" i="3"/>
  <c r="M51" i="3"/>
  <c r="U51" i="3" s="1"/>
  <c r="U52" i="3" s="1"/>
  <c r="G7" i="19"/>
  <c r="F26" i="19"/>
  <c r="I73" i="3"/>
  <c r="I72" i="3" s="1"/>
  <c r="I71" i="3" s="1"/>
  <c r="L43" i="3"/>
  <c r="F20" i="19"/>
  <c r="J8" i="3"/>
  <c r="S72" i="3"/>
  <c r="S73" i="3" s="1"/>
  <c r="G8" i="19"/>
  <c r="M34" i="3"/>
  <c r="F48" i="19"/>
  <c r="G31" i="19"/>
  <c r="G34" i="3"/>
  <c r="I7" i="3"/>
  <c r="M6" i="3"/>
  <c r="U6" i="3" s="1"/>
  <c r="L86" i="3"/>
  <c r="L87" i="3" s="1"/>
  <c r="G28" i="19"/>
  <c r="F19" i="19"/>
  <c r="F32" i="19"/>
  <c r="J74" i="3"/>
  <c r="O55" i="3"/>
  <c r="T85" i="3"/>
  <c r="X85" i="3" s="1"/>
  <c r="T90" i="3"/>
  <c r="Y59" i="3"/>
  <c r="L45" i="3"/>
  <c r="L44" i="3" s="1"/>
  <c r="L58" i="3"/>
  <c r="E26" i="19"/>
  <c r="F43" i="3"/>
  <c r="H19" i="3"/>
  <c r="H6" i="3" s="1"/>
  <c r="D76" i="19"/>
  <c r="E15" i="19"/>
  <c r="C61" i="19"/>
  <c r="C3" i="19"/>
  <c r="C76" i="19" s="1"/>
  <c r="I19" i="3"/>
  <c r="F57" i="19"/>
  <c r="C60" i="19"/>
  <c r="G55" i="19"/>
  <c r="G59" i="19"/>
  <c r="G51" i="19"/>
  <c r="E6" i="3"/>
  <c r="E81" i="3" s="1"/>
  <c r="E82" i="3"/>
  <c r="E83" i="3" s="1"/>
  <c r="X48" i="3"/>
  <c r="Y48" i="3"/>
  <c r="Z48" i="3"/>
  <c r="D58" i="19"/>
  <c r="C25" i="19"/>
  <c r="E43" i="3"/>
  <c r="D54" i="19"/>
  <c r="C53" i="19"/>
  <c r="C57" i="19"/>
  <c r="U73" i="3"/>
  <c r="G43" i="19"/>
  <c r="H67" i="3"/>
  <c r="H66" i="3" s="1"/>
  <c r="H51" i="3"/>
  <c r="I52" i="3"/>
  <c r="I32" i="3"/>
  <c r="I31" i="3" s="1"/>
  <c r="J20" i="3"/>
  <c r="G86" i="3"/>
  <c r="S90" i="3"/>
  <c r="N67" i="3"/>
  <c r="N51" i="3"/>
  <c r="P20" i="3"/>
  <c r="O32" i="3"/>
  <c r="O31" i="3" s="1"/>
  <c r="O52" i="3"/>
  <c r="E33" i="19"/>
  <c r="V72" i="3"/>
  <c r="V73" i="3" s="1"/>
  <c r="P71" i="3"/>
  <c r="E29" i="19"/>
  <c r="F5" i="19"/>
  <c r="N55" i="3"/>
  <c r="G36" i="19"/>
  <c r="E34" i="3"/>
  <c r="E14" i="19"/>
  <c r="F11" i="19"/>
  <c r="E16" i="19"/>
  <c r="P21" i="3"/>
  <c r="P53" i="3" s="1"/>
  <c r="P68" i="3" s="1"/>
  <c r="U19" i="3"/>
  <c r="U20" i="3" s="1"/>
  <c r="P9" i="3"/>
  <c r="P47" i="3" s="1"/>
  <c r="P64" i="3" s="1"/>
  <c r="E3" i="19"/>
  <c r="S7" i="3"/>
  <c r="S8" i="3" s="1"/>
  <c r="G6" i="3"/>
  <c r="M35" i="3"/>
  <c r="U35" i="3" s="1"/>
  <c r="U36" i="3"/>
  <c r="U37" i="3" s="1"/>
  <c r="G45" i="3"/>
  <c r="G58" i="3"/>
  <c r="J29" i="3"/>
  <c r="G26" i="3"/>
  <c r="P29" i="3"/>
  <c r="G3" i="19"/>
  <c r="N27" i="3"/>
  <c r="K81" i="3"/>
  <c r="E2" i="19"/>
  <c r="M45" i="3"/>
  <c r="M58" i="3"/>
  <c r="H36" i="3"/>
  <c r="H46" i="3"/>
  <c r="S29" i="3"/>
  <c r="I28" i="3"/>
  <c r="I37" i="3"/>
  <c r="H27" i="3"/>
  <c r="O28" i="3"/>
  <c r="O37" i="3"/>
  <c r="S27" i="3"/>
  <c r="X91" i="3"/>
  <c r="X65" i="3"/>
  <c r="F82" i="3"/>
  <c r="F61" i="3"/>
  <c r="K34" i="3"/>
  <c r="S55" i="3"/>
  <c r="N26" i="3" l="1"/>
  <c r="O7" i="3"/>
  <c r="P8" i="3"/>
  <c r="G60" i="3"/>
  <c r="S36" i="3"/>
  <c r="E18" i="19"/>
  <c r="N36" i="3"/>
  <c r="N35" i="3" s="1"/>
  <c r="N34" i="3"/>
  <c r="E11" i="19"/>
  <c r="G20" i="19"/>
  <c r="G14" i="19"/>
  <c r="G13" i="19"/>
  <c r="S34" i="3"/>
  <c r="H34" i="3"/>
  <c r="J19" i="3"/>
  <c r="T19" i="3" s="1"/>
  <c r="X19" i="3" s="1"/>
  <c r="X20" i="3" s="1"/>
  <c r="M43" i="3"/>
  <c r="U43" i="3" s="1"/>
  <c r="N6" i="3"/>
  <c r="N60" i="3"/>
  <c r="H70" i="3"/>
  <c r="G39" i="19"/>
  <c r="L60" i="3"/>
  <c r="J73" i="3"/>
  <c r="J72" i="3" s="1"/>
  <c r="Q72" i="3" s="1"/>
  <c r="Q73" i="3" s="1"/>
  <c r="H43" i="3"/>
  <c r="I60" i="3"/>
  <c r="H36" i="19"/>
  <c r="G34" i="19"/>
  <c r="H60" i="3"/>
  <c r="F2" i="19"/>
  <c r="H5" i="3"/>
  <c r="F28" i="19"/>
  <c r="E47" i="19"/>
  <c r="X90" i="3"/>
  <c r="I27" i="3"/>
  <c r="L63" i="3"/>
  <c r="L62" i="3" s="1"/>
  <c r="L61" i="3" s="1"/>
  <c r="L57" i="3"/>
  <c r="H86" i="3"/>
  <c r="H87" i="3" s="1"/>
  <c r="E22" i="19"/>
  <c r="G43" i="3"/>
  <c r="S43" i="3" s="1"/>
  <c r="G22" i="19"/>
  <c r="S6" i="3"/>
  <c r="E2" i="3"/>
  <c r="C68" i="19"/>
  <c r="C75" i="19"/>
  <c r="F49" i="19"/>
  <c r="G46" i="19"/>
  <c r="F45" i="19"/>
  <c r="F43" i="19"/>
  <c r="F47" i="19"/>
  <c r="F41" i="19"/>
  <c r="F44" i="19"/>
  <c r="G45" i="19"/>
  <c r="G21" i="19"/>
  <c r="J52" i="3"/>
  <c r="J32" i="3"/>
  <c r="J31" i="3" s="1"/>
  <c r="T31" i="3" s="1"/>
  <c r="G87" i="3"/>
  <c r="S86" i="3"/>
  <c r="S87" i="3" s="1"/>
  <c r="I51" i="3"/>
  <c r="I86" i="3" s="1"/>
  <c r="I87" i="3" s="1"/>
  <c r="I67" i="3"/>
  <c r="I66" i="3" s="1"/>
  <c r="O67" i="3"/>
  <c r="O66" i="3" s="1"/>
  <c r="O51" i="3"/>
  <c r="P32" i="3"/>
  <c r="P31" i="3" s="1"/>
  <c r="P52" i="3"/>
  <c r="E80" i="3"/>
  <c r="V71" i="3"/>
  <c r="H37" i="19"/>
  <c r="G11" i="19"/>
  <c r="G15" i="19"/>
  <c r="F17" i="19"/>
  <c r="O19" i="3"/>
  <c r="F13" i="19"/>
  <c r="F14" i="19"/>
  <c r="E17" i="19"/>
  <c r="F16" i="19"/>
  <c r="F12" i="19"/>
  <c r="G5" i="3"/>
  <c r="S5" i="3" s="1"/>
  <c r="I36" i="3"/>
  <c r="I46" i="3"/>
  <c r="N45" i="3"/>
  <c r="N58" i="3"/>
  <c r="M57" i="3"/>
  <c r="M63" i="3"/>
  <c r="O26" i="3"/>
  <c r="O36" i="3"/>
  <c r="O35" i="3" s="1"/>
  <c r="O46" i="3"/>
  <c r="J55" i="3"/>
  <c r="H26" i="3"/>
  <c r="N66" i="3"/>
  <c r="I6" i="3"/>
  <c r="H45" i="3"/>
  <c r="H58" i="3"/>
  <c r="M44" i="3"/>
  <c r="U45" i="3"/>
  <c r="G2" i="19"/>
  <c r="S37" i="3"/>
  <c r="O27" i="3"/>
  <c r="H35" i="3"/>
  <c r="S35" i="3"/>
  <c r="U26" i="3"/>
  <c r="J28" i="3"/>
  <c r="J37" i="3"/>
  <c r="G63" i="3"/>
  <c r="G62" i="3" s="1"/>
  <c r="G57" i="3"/>
  <c r="F3" i="19"/>
  <c r="H55" i="3"/>
  <c r="P28" i="3"/>
  <c r="P37" i="3"/>
  <c r="S26" i="3"/>
  <c r="G44" i="3"/>
  <c r="S45" i="3"/>
  <c r="F81" i="3"/>
  <c r="U34" i="3"/>
  <c r="F83" i="3"/>
  <c r="D28" i="19"/>
  <c r="F60" i="3"/>
  <c r="O70" i="3" l="1"/>
  <c r="P7" i="3"/>
  <c r="V7" i="3" s="1"/>
  <c r="V8" i="3" s="1"/>
  <c r="O6" i="3"/>
  <c r="N5" i="3"/>
  <c r="E76" i="19"/>
  <c r="H48" i="19"/>
  <c r="M70" i="3"/>
  <c r="G70" i="3"/>
  <c r="S70" i="3" s="1"/>
  <c r="K70" i="3"/>
  <c r="K80" i="3" s="1"/>
  <c r="H35" i="19"/>
  <c r="H28" i="19"/>
  <c r="N70" i="3"/>
  <c r="H20" i="19"/>
  <c r="L70" i="3"/>
  <c r="L80" i="3" s="1"/>
  <c r="H46" i="19"/>
  <c r="G26" i="19"/>
  <c r="J27" i="3"/>
  <c r="T27" i="3" s="1"/>
  <c r="H39" i="19"/>
  <c r="H8" i="19"/>
  <c r="H47" i="19"/>
  <c r="N43" i="3"/>
  <c r="M5" i="3"/>
  <c r="U5" i="3" s="1"/>
  <c r="J7" i="3"/>
  <c r="J6" i="3" s="1"/>
  <c r="H4" i="19"/>
  <c r="J71" i="3"/>
  <c r="T71" i="3" s="1"/>
  <c r="Y71" i="3" s="1"/>
  <c r="T72" i="3"/>
  <c r="Y72" i="3" s="1"/>
  <c r="Y73" i="3" s="1"/>
  <c r="K2" i="3"/>
  <c r="M60" i="3"/>
  <c r="U60" i="3" s="1"/>
  <c r="I5" i="3"/>
  <c r="H61" i="19"/>
  <c r="H32" i="19"/>
  <c r="H18" i="19"/>
  <c r="H15" i="19"/>
  <c r="H34" i="19"/>
  <c r="H22" i="19"/>
  <c r="E75" i="19"/>
  <c r="P55" i="3"/>
  <c r="V55" i="3" s="1"/>
  <c r="L56" i="3"/>
  <c r="L81" i="3" s="1"/>
  <c r="L2" i="3" s="1"/>
  <c r="L82" i="3"/>
  <c r="L83" i="3" s="1"/>
  <c r="F22" i="19"/>
  <c r="F76" i="19" s="1"/>
  <c r="C70" i="19"/>
  <c r="G49" i="19"/>
  <c r="G41" i="19"/>
  <c r="G76" i="19" s="1"/>
  <c r="G48" i="19"/>
  <c r="G42" i="19"/>
  <c r="G44" i="19"/>
  <c r="G47" i="19"/>
  <c r="X31" i="3"/>
  <c r="X32" i="3" s="1"/>
  <c r="T32" i="3"/>
  <c r="Y31" i="3"/>
  <c r="Y32" i="3" s="1"/>
  <c r="J67" i="3"/>
  <c r="J66" i="3" s="1"/>
  <c r="T66" i="3" s="1"/>
  <c r="J51" i="3"/>
  <c r="T20" i="3"/>
  <c r="P67" i="3"/>
  <c r="P66" i="3" s="1"/>
  <c r="P51" i="3"/>
  <c r="V51" i="3" s="1"/>
  <c r="V31" i="3"/>
  <c r="Q31" i="3"/>
  <c r="Q32" i="3" s="1"/>
  <c r="E68" i="19"/>
  <c r="Q28" i="3"/>
  <c r="Q29" i="3" s="1"/>
  <c r="H5" i="19"/>
  <c r="G32" i="19"/>
  <c r="P19" i="3"/>
  <c r="Q19" i="3" s="1"/>
  <c r="Q20" i="3" s="1"/>
  <c r="G12" i="19"/>
  <c r="J34" i="3"/>
  <c r="G16" i="19"/>
  <c r="O86" i="3"/>
  <c r="O87" i="3" s="1"/>
  <c r="P36" i="3"/>
  <c r="P46" i="3"/>
  <c r="U44" i="3"/>
  <c r="M56" i="3"/>
  <c r="U57" i="3"/>
  <c r="U58" i="3" s="1"/>
  <c r="N44" i="3"/>
  <c r="G56" i="3"/>
  <c r="S57" i="3"/>
  <c r="G82" i="3"/>
  <c r="H57" i="3"/>
  <c r="H63" i="3"/>
  <c r="H62" i="3" s="1"/>
  <c r="O45" i="3"/>
  <c r="O58" i="3"/>
  <c r="I45" i="3"/>
  <c r="I58" i="3"/>
  <c r="P27" i="3"/>
  <c r="V28" i="3"/>
  <c r="V29" i="3" s="1"/>
  <c r="S46" i="3"/>
  <c r="H44" i="3"/>
  <c r="N86" i="3"/>
  <c r="F75" i="19"/>
  <c r="I35" i="3"/>
  <c r="T28" i="3"/>
  <c r="G61" i="3"/>
  <c r="S62" i="3"/>
  <c r="H80" i="3"/>
  <c r="S44" i="3"/>
  <c r="J36" i="3"/>
  <c r="J46" i="3"/>
  <c r="I26" i="3"/>
  <c r="U46" i="3"/>
  <c r="T55" i="3"/>
  <c r="N57" i="3"/>
  <c r="N63" i="3"/>
  <c r="N62" i="3" s="1"/>
  <c r="D68" i="19"/>
  <c r="D75" i="19"/>
  <c r="F2" i="3"/>
  <c r="S60" i="3"/>
  <c r="F80" i="3"/>
  <c r="D70" i="19"/>
  <c r="O43" i="3" l="1"/>
  <c r="O60" i="3"/>
  <c r="I43" i="3"/>
  <c r="G80" i="3"/>
  <c r="S80" i="3" s="1"/>
  <c r="H44" i="19"/>
  <c r="H26" i="19"/>
  <c r="Q27" i="3"/>
  <c r="U56" i="3"/>
  <c r="T7" i="3"/>
  <c r="Y7" i="3" s="1"/>
  <c r="Y8" i="3" s="1"/>
  <c r="Q7" i="3"/>
  <c r="Q8" i="3" s="1"/>
  <c r="H43" i="19"/>
  <c r="H6" i="19"/>
  <c r="Z71" i="3"/>
  <c r="X71" i="3"/>
  <c r="X72" i="3"/>
  <c r="X73" i="3" s="1"/>
  <c r="T73" i="3"/>
  <c r="J60" i="3"/>
  <c r="M80" i="3"/>
  <c r="U80" i="3" s="1"/>
  <c r="Z72" i="3"/>
  <c r="Z73" i="3" s="1"/>
  <c r="H9" i="19"/>
  <c r="Q71" i="3"/>
  <c r="H7" i="19"/>
  <c r="Q55" i="3"/>
  <c r="E70" i="19"/>
  <c r="E77" i="19" s="1"/>
  <c r="H16" i="19"/>
  <c r="H17" i="19"/>
  <c r="H49" i="19"/>
  <c r="H14" i="19"/>
  <c r="H42" i="19"/>
  <c r="H41" i="19"/>
  <c r="F68" i="19"/>
  <c r="U70" i="3"/>
  <c r="C72" i="19"/>
  <c r="C77" i="19"/>
  <c r="V66" i="3"/>
  <c r="V67" i="3" s="1"/>
  <c r="I70" i="3"/>
  <c r="H25" i="19"/>
  <c r="H23" i="19"/>
  <c r="N80" i="3"/>
  <c r="T51" i="3"/>
  <c r="Z51" i="3" s="1"/>
  <c r="Z52" i="3" s="1"/>
  <c r="J86" i="3"/>
  <c r="T67" i="3"/>
  <c r="X66" i="3"/>
  <c r="X67" i="3" s="1"/>
  <c r="H2" i="19"/>
  <c r="Q51" i="3"/>
  <c r="Q52" i="3" s="1"/>
  <c r="P6" i="3"/>
  <c r="V6" i="3" s="1"/>
  <c r="V52" i="3"/>
  <c r="V32" i="3"/>
  <c r="Z31" i="3"/>
  <c r="Z32" i="3" s="1"/>
  <c r="O34" i="3"/>
  <c r="O5" i="3"/>
  <c r="G81" i="3"/>
  <c r="G2" i="3" s="1"/>
  <c r="G17" i="19"/>
  <c r="H33" i="19"/>
  <c r="H11" i="19"/>
  <c r="Z19" i="3"/>
  <c r="Z20" i="3" s="1"/>
  <c r="P86" i="3"/>
  <c r="P87" i="3" s="1"/>
  <c r="V19" i="3"/>
  <c r="V20" i="3" s="1"/>
  <c r="H12" i="19"/>
  <c r="H13" i="19"/>
  <c r="H31" i="19"/>
  <c r="H29" i="19"/>
  <c r="H30" i="19"/>
  <c r="Y19" i="3"/>
  <c r="Y20" i="3" s="1"/>
  <c r="G18" i="19"/>
  <c r="N61" i="3"/>
  <c r="Y55" i="3"/>
  <c r="Z55" i="3"/>
  <c r="X55" i="3"/>
  <c r="S63" i="3"/>
  <c r="I57" i="3"/>
  <c r="I56" i="3" s="1"/>
  <c r="I63" i="3"/>
  <c r="I62" i="3" s="1"/>
  <c r="O44" i="3"/>
  <c r="G83" i="3"/>
  <c r="S82" i="3"/>
  <c r="N56" i="3"/>
  <c r="N82" i="3"/>
  <c r="Q36" i="3"/>
  <c r="Q37" i="3" s="1"/>
  <c r="I44" i="3"/>
  <c r="S58" i="3"/>
  <c r="P45" i="3"/>
  <c r="P58" i="3"/>
  <c r="J45" i="3"/>
  <c r="J44" i="3" s="1"/>
  <c r="J58" i="3"/>
  <c r="S61" i="3"/>
  <c r="N87" i="3"/>
  <c r="H61" i="3"/>
  <c r="V36" i="3"/>
  <c r="V37" i="3" s="1"/>
  <c r="P35" i="3"/>
  <c r="V35" i="3" s="1"/>
  <c r="X27" i="3"/>
  <c r="Y27" i="3"/>
  <c r="J35" i="3"/>
  <c r="T36" i="3"/>
  <c r="T29" i="3"/>
  <c r="X28" i="3"/>
  <c r="X29" i="3" s="1"/>
  <c r="Z28" i="3"/>
  <c r="Z29" i="3" s="1"/>
  <c r="Y28" i="3"/>
  <c r="Y29" i="3" s="1"/>
  <c r="J26" i="3"/>
  <c r="T26" i="3" s="1"/>
  <c r="H3" i="19"/>
  <c r="V27" i="3"/>
  <c r="Z27" i="3" s="1"/>
  <c r="O57" i="3"/>
  <c r="O56" i="3" s="1"/>
  <c r="O63" i="3"/>
  <c r="O62" i="3" s="1"/>
  <c r="O61" i="3" s="1"/>
  <c r="H56" i="3"/>
  <c r="S56" i="3"/>
  <c r="P26" i="3"/>
  <c r="T6" i="3"/>
  <c r="H82" i="3"/>
  <c r="D77" i="19"/>
  <c r="D72" i="19"/>
  <c r="P43" i="3" l="1"/>
  <c r="H45" i="19"/>
  <c r="H21" i="19"/>
  <c r="P60" i="3"/>
  <c r="V60" i="3" s="1"/>
  <c r="Z7" i="3"/>
  <c r="Z8" i="3" s="1"/>
  <c r="R81" i="3"/>
  <c r="T8" i="3"/>
  <c r="X7" i="3"/>
  <c r="X8" i="3" s="1"/>
  <c r="J5" i="3"/>
  <c r="T5" i="3" s="1"/>
  <c r="P70" i="3"/>
  <c r="V70" i="3" s="1"/>
  <c r="E72" i="19"/>
  <c r="F70" i="19"/>
  <c r="F72" i="19" s="1"/>
  <c r="P5" i="3"/>
  <c r="V5" i="3" s="1"/>
  <c r="V86" i="3"/>
  <c r="V87" i="3" s="1"/>
  <c r="J87" i="3"/>
  <c r="T86" i="3"/>
  <c r="T52" i="3"/>
  <c r="X51" i="3"/>
  <c r="X52" i="3" s="1"/>
  <c r="Y51" i="3"/>
  <c r="Y52" i="3" s="1"/>
  <c r="Q6" i="3"/>
  <c r="S81" i="3"/>
  <c r="O80" i="3"/>
  <c r="I82" i="3"/>
  <c r="I83" i="3" s="1"/>
  <c r="N81" i="3"/>
  <c r="N2" i="3" s="1"/>
  <c r="G75" i="19"/>
  <c r="G68" i="19"/>
  <c r="G70" i="19"/>
  <c r="T60" i="3"/>
  <c r="I34" i="3"/>
  <c r="T44" i="3"/>
  <c r="Y44" i="3" s="1"/>
  <c r="X26" i="3"/>
  <c r="Y26" i="3"/>
  <c r="Q26" i="3"/>
  <c r="O81" i="3"/>
  <c r="O2" i="3" s="1"/>
  <c r="H81" i="3"/>
  <c r="H83" i="3"/>
  <c r="V26" i="3"/>
  <c r="Z26" i="3" s="1"/>
  <c r="P57" i="3"/>
  <c r="P56" i="3" s="1"/>
  <c r="V56" i="3" s="1"/>
  <c r="P63" i="3"/>
  <c r="P62" i="3" s="1"/>
  <c r="N83" i="3"/>
  <c r="I61" i="3"/>
  <c r="I81" i="3" s="1"/>
  <c r="I2" i="3" s="1"/>
  <c r="T35" i="3"/>
  <c r="Q35" i="3"/>
  <c r="O82" i="3"/>
  <c r="O83" i="3" s="1"/>
  <c r="T45" i="3"/>
  <c r="S83" i="3"/>
  <c r="X6" i="3"/>
  <c r="Y6" i="3"/>
  <c r="Z6" i="3"/>
  <c r="T37" i="3"/>
  <c r="Y36" i="3"/>
  <c r="Y37" i="3" s="1"/>
  <c r="Z36" i="3"/>
  <c r="Z37" i="3" s="1"/>
  <c r="X36" i="3"/>
  <c r="X37" i="3" s="1"/>
  <c r="J57" i="3"/>
  <c r="J63" i="3"/>
  <c r="J62" i="3" s="1"/>
  <c r="P44" i="3"/>
  <c r="Q44" i="3" s="1"/>
  <c r="V45" i="3"/>
  <c r="V46" i="3" s="1"/>
  <c r="Q45" i="3"/>
  <c r="Q46" i="3" s="1"/>
  <c r="R80" i="3" l="1"/>
  <c r="H68" i="19"/>
  <c r="J43" i="3"/>
  <c r="T43" i="3" s="1"/>
  <c r="Y43" i="3" s="1"/>
  <c r="J70" i="3"/>
  <c r="Q70" i="3" s="1"/>
  <c r="F77" i="19"/>
  <c r="Q5" i="3"/>
  <c r="T87" i="3"/>
  <c r="X86" i="3"/>
  <c r="X87" i="3" s="1"/>
  <c r="Q60" i="3"/>
  <c r="P34" i="3"/>
  <c r="Q57" i="3"/>
  <c r="Q58" i="3" s="1"/>
  <c r="V43" i="3"/>
  <c r="V57" i="3"/>
  <c r="V58" i="3" s="1"/>
  <c r="J82" i="3"/>
  <c r="J83" i="3" s="1"/>
  <c r="T34" i="3"/>
  <c r="I80" i="3"/>
  <c r="X60" i="3"/>
  <c r="Y60" i="3"/>
  <c r="Z60" i="3"/>
  <c r="X44" i="3"/>
  <c r="G77" i="19"/>
  <c r="G72" i="19"/>
  <c r="J61" i="3"/>
  <c r="T62" i="3"/>
  <c r="H2" i="3"/>
  <c r="T46" i="3"/>
  <c r="Z45" i="3"/>
  <c r="Z46" i="3" s="1"/>
  <c r="X45" i="3"/>
  <c r="X46" i="3" s="1"/>
  <c r="Y45" i="3"/>
  <c r="Y46" i="3" s="1"/>
  <c r="J56" i="3"/>
  <c r="T57" i="3"/>
  <c r="P82" i="3"/>
  <c r="X5" i="3"/>
  <c r="Y5" i="3"/>
  <c r="Z5" i="3"/>
  <c r="V44" i="3"/>
  <c r="Z44" i="3" s="1"/>
  <c r="Z35" i="3"/>
  <c r="Y35" i="3"/>
  <c r="X35" i="3"/>
  <c r="P61" i="3"/>
  <c r="V61" i="3" s="1"/>
  <c r="V62" i="3"/>
  <c r="V63" i="3" s="1"/>
  <c r="H70" i="19" l="1"/>
  <c r="H72" i="19" s="1"/>
  <c r="Q43" i="3"/>
  <c r="X43" i="3"/>
  <c r="Z43" i="3"/>
  <c r="T70" i="3"/>
  <c r="X70" i="3" s="1"/>
  <c r="J80" i="3"/>
  <c r="T80" i="3" s="1"/>
  <c r="X80" i="3" s="1"/>
  <c r="T82" i="3"/>
  <c r="X82" i="3" s="1"/>
  <c r="X83" i="3" s="1"/>
  <c r="V34" i="3"/>
  <c r="Z34" i="3" s="1"/>
  <c r="P80" i="3"/>
  <c r="V80" i="3" s="1"/>
  <c r="Q34" i="3"/>
  <c r="Y34" i="3"/>
  <c r="X34" i="3"/>
  <c r="Q56" i="3"/>
  <c r="J81" i="3"/>
  <c r="T56" i="3"/>
  <c r="P81" i="3"/>
  <c r="V81" i="3" s="1"/>
  <c r="T63" i="3"/>
  <c r="X62" i="3"/>
  <c r="X63" i="3" s="1"/>
  <c r="T61" i="3"/>
  <c r="P83" i="3"/>
  <c r="V82" i="3"/>
  <c r="V83" i="3" s="1"/>
  <c r="T58" i="3"/>
  <c r="Y57" i="3"/>
  <c r="Y58" i="3" s="1"/>
  <c r="X57" i="3"/>
  <c r="X58" i="3" s="1"/>
  <c r="Z57" i="3"/>
  <c r="Z58" i="3" s="1"/>
  <c r="H77" i="19" l="1"/>
  <c r="Y70" i="3"/>
  <c r="Z70" i="3"/>
  <c r="Z80" i="3"/>
  <c r="T83" i="3"/>
  <c r="Q80" i="3"/>
  <c r="Y80" i="3"/>
  <c r="X61" i="3"/>
  <c r="Z56" i="3"/>
  <c r="Y56" i="3"/>
  <c r="X56" i="3"/>
  <c r="J2" i="3"/>
  <c r="T81" i="3"/>
  <c r="X81" i="3" l="1"/>
  <c r="M91" i="3" l="1"/>
  <c r="Q91" i="3" s="1"/>
  <c r="M69" i="3"/>
  <c r="M65" i="3"/>
  <c r="U91" i="3" l="1"/>
  <c r="Y91" i="3" s="1"/>
  <c r="U65" i="3"/>
  <c r="Q65" i="3"/>
  <c r="M62" i="3"/>
  <c r="M90" i="3"/>
  <c r="M89" i="3"/>
  <c r="U69" i="3"/>
  <c r="Q69" i="3"/>
  <c r="M66" i="3"/>
  <c r="M85" i="3"/>
  <c r="Z91" i="3" l="1"/>
  <c r="Y69" i="3"/>
  <c r="Z69" i="3"/>
  <c r="Y65" i="3"/>
  <c r="Z65" i="3"/>
  <c r="U89" i="3"/>
  <c r="Q89" i="3"/>
  <c r="U66" i="3"/>
  <c r="M86" i="3"/>
  <c r="Q66" i="3"/>
  <c r="Q67" i="3" s="1"/>
  <c r="M82" i="3"/>
  <c r="U62" i="3"/>
  <c r="M61" i="3"/>
  <c r="Q62" i="3"/>
  <c r="Q63" i="3" s="1"/>
  <c r="U85" i="3"/>
  <c r="Q85" i="3"/>
  <c r="Z85" i="3" l="1"/>
  <c r="Y85" i="3"/>
  <c r="U61" i="3"/>
  <c r="M81" i="3"/>
  <c r="Q61" i="3"/>
  <c r="U86" i="3"/>
  <c r="M87" i="3"/>
  <c r="Q86" i="3"/>
  <c r="Q87" i="3" s="1"/>
  <c r="U63" i="3"/>
  <c r="Z62" i="3"/>
  <c r="Z63" i="3" s="1"/>
  <c r="Y62" i="3"/>
  <c r="Y63" i="3" s="1"/>
  <c r="U67" i="3"/>
  <c r="Y66" i="3"/>
  <c r="Y67" i="3" s="1"/>
  <c r="Z66" i="3"/>
  <c r="Z67" i="3" s="1"/>
  <c r="M83" i="3"/>
  <c r="U82" i="3"/>
  <c r="Q82" i="3"/>
  <c r="Q83" i="3" s="1"/>
  <c r="Y89" i="3"/>
  <c r="Z89" i="3"/>
  <c r="U83" i="3" l="1"/>
  <c r="Z82" i="3"/>
  <c r="Z83" i="3" s="1"/>
  <c r="Y82" i="3"/>
  <c r="Y83" i="3" s="1"/>
  <c r="M2" i="3"/>
  <c r="U81" i="3"/>
  <c r="Q81" i="3"/>
  <c r="Z61" i="3"/>
  <c r="Y61" i="3"/>
  <c r="U87" i="3"/>
  <c r="Y86" i="3"/>
  <c r="Y87" i="3" s="1"/>
  <c r="Z86" i="3"/>
  <c r="Z87" i="3" s="1"/>
  <c r="Y81" i="3" l="1"/>
  <c r="Z81" i="3"/>
  <c r="K90" i="3" l="1"/>
  <c r="U90" i="3" l="1"/>
  <c r="Y90" i="3" l="1"/>
  <c r="O90" i="3" l="1"/>
  <c r="P90" i="3" l="1"/>
  <c r="Q90" i="3" l="1"/>
  <c r="V90" i="3"/>
  <c r="Z90" i="3" s="1"/>
</calcChain>
</file>

<file path=xl/sharedStrings.xml><?xml version="1.0" encoding="utf-8"?>
<sst xmlns="http://schemas.openxmlformats.org/spreadsheetml/2006/main" count="519" uniqueCount="266">
  <si>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</si>
  <si>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</si>
  <si>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</si>
  <si>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</si>
  <si>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</si>
  <si>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</si>
  <si>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</si>
  <si>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</si>
  <si>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</si>
  <si>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</si>
  <si>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</si>
  <si>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</si>
  <si>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тариф на ТЭ</t>
  </si>
  <si>
    <t>руб./Гкал</t>
  </si>
  <si>
    <t>Гкал</t>
  </si>
  <si>
    <t>МУП "ВКХ"</t>
  </si>
  <si>
    <t>ТСЖ "Созидатель - Новый Век"</t>
  </si>
  <si>
    <t>Ганченков О. А.</t>
  </si>
  <si>
    <t>ОАО "ПК "Ахтуба"</t>
  </si>
  <si>
    <t>ООО "Инстрой"</t>
  </si>
  <si>
    <t>ТСЖ "Конкордия"</t>
  </si>
  <si>
    <t>ТСЖ "Комфорт"</t>
  </si>
  <si>
    <t>ТСЖ "Центральный парк"</t>
  </si>
  <si>
    <t>Ед. изм.</t>
  </si>
  <si>
    <r>
      <t>Бурейская, 3а
(</t>
    </r>
    <r>
      <rPr>
        <b/>
        <i/>
        <sz val="10"/>
        <color indexed="12"/>
        <rFont val="Times New Roman"/>
        <family val="1"/>
        <charset val="204"/>
      </rPr>
      <t>8 потребителей)</t>
    </r>
  </si>
  <si>
    <t>реализация ТЭ</t>
  </si>
  <si>
    <t>ООО "ТРОЯ" (ООО "ОЛИМП")</t>
  </si>
  <si>
    <t>ОАО "Научно-исследовательский институт гидросвязи "Штиль"</t>
  </si>
  <si>
    <t>ООО СХП "Зеленое хозяйство"</t>
  </si>
  <si>
    <t>ИП Ярда Василий Васильевич</t>
  </si>
  <si>
    <t>реализация ГВС</t>
  </si>
  <si>
    <t>руб.</t>
  </si>
  <si>
    <t>тариф на горячую воду</t>
  </si>
  <si>
    <r>
      <t>руб./м</t>
    </r>
    <r>
      <rPr>
        <vertAlign val="superscript"/>
        <sz val="8"/>
        <color indexed="8"/>
        <rFont val="Times New Roman"/>
        <family val="1"/>
        <charset val="204"/>
      </rPr>
      <t>3</t>
    </r>
  </si>
  <si>
    <t>водоснабжение</t>
  </si>
  <si>
    <r>
      <t>м</t>
    </r>
    <r>
      <rPr>
        <vertAlign val="superscript"/>
        <sz val="8"/>
        <color indexed="8"/>
        <rFont val="Times New Roman"/>
        <family val="1"/>
        <charset val="204"/>
      </rPr>
      <t>3</t>
    </r>
  </si>
  <si>
    <r>
      <t>м</t>
    </r>
    <r>
      <rPr>
        <i/>
        <vertAlign val="superscript"/>
        <sz val="8"/>
        <color indexed="12"/>
        <rFont val="Times New Roman"/>
        <family val="1"/>
        <charset val="204"/>
      </rPr>
      <t>3</t>
    </r>
  </si>
  <si>
    <r>
      <t xml:space="preserve">БМК-14
</t>
    </r>
    <r>
      <rPr>
        <b/>
        <i/>
        <sz val="10"/>
        <color indexed="12"/>
        <rFont val="Times New Roman"/>
        <family val="1"/>
        <charset val="204"/>
      </rPr>
      <t>МУП "ВКХ"</t>
    </r>
  </si>
  <si>
    <t>ООО "Маркетинг-Строй"</t>
  </si>
  <si>
    <t>тариф на воду</t>
  </si>
  <si>
    <r>
      <t xml:space="preserve">БМК-80
</t>
    </r>
    <r>
      <rPr>
        <b/>
        <i/>
        <sz val="10"/>
        <color indexed="12"/>
        <rFont val="Times New Roman"/>
        <family val="1"/>
        <charset val="204"/>
      </rPr>
      <t>МУП "ВКХ"</t>
    </r>
  </si>
  <si>
    <r>
      <t xml:space="preserve">ВП
</t>
    </r>
    <r>
      <rPr>
        <b/>
        <i/>
        <sz val="10"/>
        <color indexed="12"/>
        <rFont val="Times New Roman"/>
        <family val="1"/>
        <charset val="204"/>
      </rPr>
      <t>ООО "Амоко Групп"</t>
    </r>
  </si>
  <si>
    <r>
      <t xml:space="preserve">Батальонная, 9б
</t>
    </r>
    <r>
      <rPr>
        <b/>
        <i/>
        <sz val="10"/>
        <color indexed="12"/>
        <rFont val="Times New Roman"/>
        <family val="1"/>
        <charset val="204"/>
      </rPr>
      <t>(ТСЖ "Комфорт", 
ТСЖ "Центральный парк", 
ТСЖ "На Глазкова")</t>
    </r>
  </si>
  <si>
    <t>ТСЖ  "На Глазкова"</t>
  </si>
  <si>
    <t>ВСЕГО</t>
  </si>
  <si>
    <t>тариф на ТЭ - ЛЬГОТНЫЙ</t>
  </si>
  <si>
    <t>тариф на горячую воду - ЛЬГОТНЫЙ</t>
  </si>
  <si>
    <t>с НДС</t>
  </si>
  <si>
    <t>без НДС</t>
  </si>
  <si>
    <t>ОБЪЁМ отпущенного ГВС</t>
  </si>
  <si>
    <t>ОБЪЁМ отпущенной тепловой энергии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</si>
  <si>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</si>
  <si>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</si>
  <si>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</si>
  <si>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</si>
  <si>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</si>
  <si>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</si>
  <si>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</si>
  <si>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</si>
  <si>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</si>
  <si>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</si>
  <si>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</si>
  <si>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</si>
  <si>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</si>
  <si>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</si>
  <si>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</si>
  <si>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</si>
  <si>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</si>
  <si>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</si>
  <si>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</si>
  <si>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в том числе: по кварталам</t>
  </si>
  <si>
    <t>Объем ТЭ на подогрев ХВС</t>
  </si>
  <si>
    <t>Тепловая энергия</t>
  </si>
  <si>
    <t>МКУ "СЕЗЗ адм. Волгограда"</t>
  </si>
  <si>
    <t>ООО "ВолгоСпортСтрой"</t>
  </si>
  <si>
    <t>ООО "Стройснаб"</t>
  </si>
  <si>
    <r>
      <t xml:space="preserve">БМК-22
</t>
    </r>
    <r>
      <rPr>
        <b/>
        <i/>
        <sz val="10"/>
        <color indexed="12"/>
        <rFont val="Times New Roman"/>
        <family val="1"/>
        <charset val="204"/>
      </rPr>
      <t>(ООО "Маркетинг-Строй";
ООО "Инстрой"; 
МКУ "Служба ЕЗ-З адм. Волгограда, ООО "ВолгоСпортСтрой")</t>
    </r>
  </si>
  <si>
    <r>
      <t xml:space="preserve">БМК-6 
</t>
    </r>
    <r>
      <rPr>
        <b/>
        <i/>
        <sz val="10"/>
        <color indexed="12"/>
        <rFont val="Times New Roman"/>
        <family val="1"/>
        <charset val="204"/>
      </rPr>
      <t>(ТСЖ "Конкордия", ООО "Стройснаб")</t>
    </r>
  </si>
  <si>
    <t>1 квартал 2015</t>
  </si>
  <si>
    <t>2 квартал 2015</t>
  </si>
  <si>
    <t>9 месяцев 2015</t>
  </si>
  <si>
    <t>№ п/п</t>
  </si>
  <si>
    <t>Наименование показателя</t>
  </si>
  <si>
    <t>Единица измерения</t>
  </si>
  <si>
    <t>Рост</t>
  </si>
  <si>
    <t>1.1</t>
  </si>
  <si>
    <r>
      <t xml:space="preserve">Источники теплоснабжения 
ООО "Газпром теплоэнерго Волгоград" 
</t>
    </r>
    <r>
      <rPr>
        <i/>
        <sz val="12"/>
        <rFont val="Times New Roman"/>
        <family val="1"/>
        <charset val="204"/>
      </rPr>
      <t>(БМК-14, БМК-6, БМК-80, БМК-22, котельной по ул. Бурейская, 3а и котельной ЖК "Волжские Паруса")</t>
    </r>
  </si>
  <si>
    <t>1.1.1</t>
  </si>
  <si>
    <r>
      <rPr>
        <i/>
        <sz val="14"/>
        <rFont val="Times New Roman"/>
        <family val="1"/>
        <charset val="204"/>
      </rPr>
      <t>Для всех категорий потребителей</t>
    </r>
    <r>
      <rPr>
        <sz val="14"/>
        <rFont val="Times New Roman"/>
        <family val="1"/>
        <charset val="204"/>
      </rPr>
      <t>, получающих тепловую энергию (мощность) на коллекторах источников тепловой энергии, в том числе для организаций-перепродавцов тепловой энергии</t>
    </r>
  </si>
  <si>
    <t>1.1.2</t>
  </si>
  <si>
    <t>1.1.3</t>
  </si>
  <si>
    <t>1.2</t>
  </si>
  <si>
    <r>
      <t xml:space="preserve">Источник теплоснабжения 
ООО "Газпром теплоэнерго Волгоград" 
</t>
    </r>
    <r>
      <rPr>
        <b/>
        <i/>
        <sz val="14"/>
        <rFont val="Times New Roman"/>
        <family val="1"/>
        <charset val="204"/>
      </rPr>
      <t>(котельная по ул. Батальонная, 9б)</t>
    </r>
  </si>
  <si>
    <t>1.2.1</t>
  </si>
  <si>
    <r>
      <rPr>
        <i/>
        <sz val="14"/>
        <rFont val="Times New Roman"/>
        <family val="1"/>
        <charset val="204"/>
      </rPr>
      <t>Для</t>
    </r>
    <r>
      <rPr>
        <sz val="14"/>
        <rFont val="Times New Roman"/>
        <family val="1"/>
        <charset val="204"/>
      </rPr>
      <t xml:space="preserve"> потребителей, </t>
    </r>
    <r>
      <rPr>
        <i/>
        <sz val="14"/>
        <rFont val="Times New Roman"/>
        <family val="1"/>
        <charset val="204"/>
      </rPr>
      <t>не являющихся населением</t>
    </r>
    <r>
      <rPr>
        <sz val="14"/>
        <rFont val="Times New Roman"/>
        <family val="1"/>
        <charset val="204"/>
      </rPr>
      <t>, получающих тепловую энергию (мощность) от котельной по ул. Батальонная, 9б</t>
    </r>
  </si>
  <si>
    <t>1.2.2</t>
  </si>
  <si>
    <r>
      <rPr>
        <i/>
        <sz val="14"/>
        <rFont val="Times New Roman"/>
        <family val="1"/>
        <charset val="204"/>
      </rPr>
      <t>Для населения</t>
    </r>
    <r>
      <rPr>
        <sz val="14"/>
        <rFont val="Times New Roman"/>
        <family val="1"/>
        <charset val="204"/>
      </rPr>
      <t>, получающего тепловую энергию (мощность) от котельной по ул. Батальонная, 9б</t>
    </r>
  </si>
  <si>
    <t>2.1</t>
  </si>
  <si>
    <t>Для потребителей, не являющихся населением</t>
  </si>
  <si>
    <r>
      <t>руб./м</t>
    </r>
    <r>
      <rPr>
        <i/>
        <vertAlign val="superscript"/>
        <sz val="9"/>
        <rFont val="Times New Roman"/>
        <family val="1"/>
        <charset val="204"/>
      </rPr>
      <t>3</t>
    </r>
  </si>
  <si>
    <t>2.2</t>
  </si>
  <si>
    <t>Для населения</t>
  </si>
  <si>
    <r>
      <rPr>
        <b/>
        <i/>
        <vertAlign val="superscript"/>
        <sz val="16"/>
        <color rgb="FFFF0000"/>
        <rFont val="Times New Roman"/>
        <family val="1"/>
        <charset val="204"/>
      </rPr>
      <t xml:space="preserve">* </t>
    </r>
    <r>
      <rPr>
        <b/>
        <i/>
        <sz val="14"/>
        <color rgb="FFFF0000"/>
        <rFont val="Times New Roman"/>
        <family val="1"/>
        <charset val="204"/>
      </rPr>
      <t>Компоненты тарифа на горячую воду в закрытой системе горячего водоснабжения</t>
    </r>
  </si>
  <si>
    <t>Холодная вода</t>
  </si>
  <si>
    <r>
      <t>руб./м</t>
    </r>
    <r>
      <rPr>
        <i/>
        <vertAlign val="superscript"/>
        <sz val="9"/>
        <color rgb="FFFF0000"/>
        <rFont val="Times New Roman"/>
        <family val="1"/>
        <charset val="204"/>
      </rPr>
      <t>3</t>
    </r>
  </si>
  <si>
    <r>
      <rPr>
        <b/>
        <vertAlign val="superscript"/>
        <sz val="16"/>
        <color rgb="FFFF0000"/>
        <rFont val="Times New Roman"/>
        <family val="1"/>
        <charset val="204"/>
      </rPr>
      <t>*</t>
    </r>
    <r>
      <rPr>
        <sz val="16"/>
        <color rgb="FFFF0000"/>
        <rFont val="Times New Roman"/>
        <family val="1"/>
        <charset val="204"/>
      </rPr>
      <t xml:space="preserve"> </t>
    </r>
    <r>
      <rPr>
        <sz val="14"/>
        <color rgb="FFFF0000"/>
        <rFont val="Times New Roman"/>
        <family val="1"/>
        <charset val="204"/>
      </rPr>
      <t>Согласно подпункту "в" пункта 3 постановления Минтопэнерготариф № 61/26 от 18.12.2013 тарифы на горячую воду, указанные в пункте 2, утрачивают силу после вступления в силу постановления комитета тарифного регулирования Волгоградской области, утверждающего норматив потребления коммунальной услуги горячего водоснабжения, определяющий расход тепловой энергии на подогрев горячего водоснабжения.</t>
    </r>
  </si>
  <si>
    <t>3 квартал 2015</t>
  </si>
  <si>
    <t>в т.ч.объем ТЭ на подогрев ХВС для ГВС населению</t>
  </si>
  <si>
    <t>ИТОГО 2015</t>
  </si>
  <si>
    <t>4 квартал 2015</t>
  </si>
  <si>
    <t xml:space="preserve"> за 1-е полугодие 2015</t>
  </si>
  <si>
    <t>2015 год</t>
  </si>
  <si>
    <t>ООО "Пересвет-Регион-Дон"</t>
  </si>
  <si>
    <t>Реализация тепловой энергии и горячей воды потребителям в 2016 г.</t>
  </si>
  <si>
    <r>
      <rPr>
        <i/>
        <sz val="14"/>
        <rFont val="Times New Roman"/>
        <family val="1"/>
        <charset val="204"/>
      </rPr>
      <t>Для</t>
    </r>
    <r>
      <rPr>
        <sz val="14"/>
        <rFont val="Times New Roman"/>
        <family val="1"/>
        <charset val="204"/>
      </rPr>
      <t xml:space="preserve"> потребителей, </t>
    </r>
    <r>
      <rPr>
        <i/>
        <sz val="14"/>
        <rFont val="Times New Roman"/>
        <family val="1"/>
        <charset val="204"/>
      </rPr>
      <t>не являющихся населением</t>
    </r>
    <r>
      <rPr>
        <sz val="14"/>
        <rFont val="Times New Roman"/>
        <family val="1"/>
        <charset val="204"/>
      </rPr>
      <t xml:space="preserve">, оплачивающих производство тепловой энергии от </t>
    </r>
    <r>
      <rPr>
        <b/>
        <sz val="14"/>
        <rFont val="Times New Roman"/>
        <family val="1"/>
        <charset val="204"/>
      </rPr>
      <t>котельной по ул. Бурейская, 3а</t>
    </r>
    <r>
      <rPr>
        <sz val="14"/>
        <rFont val="Times New Roman"/>
        <family val="1"/>
        <charset val="204"/>
      </rPr>
      <t xml:space="preserve"> и её передачу по тепловым сетям ООО "Концессия теплоснабжения" до конечных потребителей</t>
    </r>
  </si>
  <si>
    <r>
      <rPr>
        <i/>
        <sz val="14"/>
        <rFont val="Times New Roman"/>
        <family val="1"/>
        <charset val="204"/>
      </rPr>
      <t>Для населения</t>
    </r>
    <r>
      <rPr>
        <sz val="14"/>
        <rFont val="Times New Roman"/>
        <family val="1"/>
        <charset val="204"/>
      </rPr>
      <t xml:space="preserve">, оплачивающего производство тепловой энергии от </t>
    </r>
    <r>
      <rPr>
        <b/>
        <sz val="14"/>
        <rFont val="Times New Roman"/>
        <family val="1"/>
        <charset val="204"/>
      </rPr>
      <t>котельной по ул. Бурейская, 3а</t>
    </r>
    <r>
      <rPr>
        <sz val="14"/>
        <rFont val="Times New Roman"/>
        <family val="1"/>
        <charset val="204"/>
      </rPr>
      <t>, транспортируемого по тепловым сетям ООО "Концессия теплоснабжения" до конечных потребителей</t>
    </r>
  </si>
  <si>
    <t>Общество с ограниченной ответственностью "Газпром теплоэнерго Волгоград"</t>
  </si>
  <si>
    <t>Оборотно-сальдовая ведомость по счету 62</t>
  </si>
  <si>
    <t>Период: Январь 2019 г.</t>
  </si>
  <si>
    <t>Детализация по субсчетам, субконто: Контрагенты, Договоры</t>
  </si>
  <si>
    <t>Выводимые данные: сумма</t>
  </si>
  <si>
    <t>Субконто</t>
  </si>
  <si>
    <t>Сальдо на начало периода</t>
  </si>
  <si>
    <t>Оборот за период</t>
  </si>
  <si>
    <t>Сальдо на конец периода</t>
  </si>
  <si>
    <t>Дебет</t>
  </si>
  <si>
    <t>Кредит</t>
  </si>
  <si>
    <t>62.01</t>
  </si>
  <si>
    <t>62.01.1</t>
  </si>
  <si>
    <t xml:space="preserve"> гр Алферова Ирина Анатольевна</t>
  </si>
  <si>
    <t>Б/Д</t>
  </si>
  <si>
    <t xml:space="preserve"> гр Антонова Татьяна Алексеевна</t>
  </si>
  <si>
    <t>Договор № 18/1-37 от 25.04.18г</t>
  </si>
  <si>
    <t xml:space="preserve"> гр Афромеева Лариса Николаевна</t>
  </si>
  <si>
    <t xml:space="preserve"> гр Барышникова Любовь Александровна</t>
  </si>
  <si>
    <t xml:space="preserve"> гр Бессонов Александр Сергеевич</t>
  </si>
  <si>
    <t>НЕТ</t>
  </si>
  <si>
    <t xml:space="preserve"> гр Борисов Дмитрий Васильевич</t>
  </si>
  <si>
    <t>Договор № 17/1-137 от 01.12.2017г</t>
  </si>
  <si>
    <t xml:space="preserve"> гр Войтов Виталий Борисович</t>
  </si>
  <si>
    <t>Договор № 18/1-30 от 01.03.2018г</t>
  </si>
  <si>
    <t xml:space="preserve"> гр Ганченков О.А.</t>
  </si>
  <si>
    <t>№ Г 10/4-003 от 01.01.2010г.</t>
  </si>
  <si>
    <t xml:space="preserve"> гр Давидян Арсен Станиславович</t>
  </si>
  <si>
    <t xml:space="preserve"> гр Емцов Виталий Владимирович</t>
  </si>
  <si>
    <t xml:space="preserve"> гр Климова Татьяна Николаевна</t>
  </si>
  <si>
    <t>Договор № 18/1-14 от 27.02.18г</t>
  </si>
  <si>
    <t xml:space="preserve"> гр Ковалева Вера Ивановна</t>
  </si>
  <si>
    <t>Договор № 18/1-50 от 11.05.2018г</t>
  </si>
  <si>
    <t xml:space="preserve"> гр Ковалева Ирина Сергеевна</t>
  </si>
  <si>
    <t>Договор № 17/1-049 от 01.05.2017г</t>
  </si>
  <si>
    <t xml:space="preserve"> гр Крикунов Александр Юрьевич</t>
  </si>
  <si>
    <t xml:space="preserve"> гр Куликова Алевтина Ивановна</t>
  </si>
  <si>
    <t>Договор № 18/1-12 от 26.04.18г</t>
  </si>
  <si>
    <t xml:space="preserve"> гр Михалев Виталий Васильевич</t>
  </si>
  <si>
    <t>Договор № 18/1-39 от 29.06.2018г</t>
  </si>
  <si>
    <t xml:space="preserve"> гр Подмасков Алексей Сергеевич</t>
  </si>
  <si>
    <t>Договор № 17/1-048 от 01.04.2017г</t>
  </si>
  <si>
    <t xml:space="preserve"> гр Полякова Светлана Геннадиевна</t>
  </si>
  <si>
    <t>Договор № 18/1-51 от 29.06.2018г</t>
  </si>
  <si>
    <t xml:space="preserve"> гр Приказчикова Ольга Александровна</t>
  </si>
  <si>
    <t>Договор № 18/1-11 от 22.02.18</t>
  </si>
  <si>
    <t xml:space="preserve"> гр Пустовойченко Виктор Анатольевич</t>
  </si>
  <si>
    <t>Договор № 17/1-059 от 30.04.17г</t>
  </si>
  <si>
    <t xml:space="preserve"> гр Сидорова Александра Николаевна</t>
  </si>
  <si>
    <t xml:space="preserve"> гр Чернышева Надежда Валерьевна</t>
  </si>
  <si>
    <t xml:space="preserve"> гр Юнцева Маргарита Андреевна</t>
  </si>
  <si>
    <t>Договор № 17/1-041/2 от 01.04.17г</t>
  </si>
  <si>
    <t>Ахтуба</t>
  </si>
  <si>
    <t>№ 10/4-005/85 от 01.01.2010г.</t>
  </si>
  <si>
    <t>Белякова Мария Геннадиевна ИП</t>
  </si>
  <si>
    <t>Договор № 17/1-041 от 01.04.2017г.</t>
  </si>
  <si>
    <t>Бульвар Победы, 17д ТСН</t>
  </si>
  <si>
    <t>Договор № 18/1-101/2 от 01.09.18г.</t>
  </si>
  <si>
    <t>ВМ  ООО</t>
  </si>
  <si>
    <t>Договор № 18/1-110/5 от 01.10.18г.</t>
  </si>
  <si>
    <t>Волжские паруса ТСН</t>
  </si>
  <si>
    <t>Договор № 16/9-126 от 07.10.2016</t>
  </si>
  <si>
    <t>Зеленое хозяйство</t>
  </si>
  <si>
    <t>№ 10/4-004 от 01.01.2010г.</t>
  </si>
  <si>
    <t>Коблов Д.А</t>
  </si>
  <si>
    <t>Основной договор</t>
  </si>
  <si>
    <t>Комфорт ТСЖ</t>
  </si>
  <si>
    <t xml:space="preserve"> №10/4-067/1 от 01.09.2010г.</t>
  </si>
  <si>
    <t>Концессии теплоснабжения ООО</t>
  </si>
  <si>
    <t>Договор № 18/ТЭР-16 от 05.10.2016г. (БМК-14)</t>
  </si>
  <si>
    <t>Договор № 19/ТЭР-16 от 05.10.2016г. (БМК-80)</t>
  </si>
  <si>
    <t>Договор № 20/ТЭР-16 от 05.10.2016г. (Бурейская 3а)</t>
  </si>
  <si>
    <t>Сверхнормативная подпитка тепловой энергии по котельной БМК-14</t>
  </si>
  <si>
    <t>Сверхнормативная подпитка тепловой энергии по котельной БМК-80</t>
  </si>
  <si>
    <t>Сверхнормативная подпитка тепловой энергии по котельной Буреская, 3а</t>
  </si>
  <si>
    <t>Локтионов А.Н. ИП</t>
  </si>
  <si>
    <t>Договор № 17/1-038 от 01.02.17</t>
  </si>
  <si>
    <t>МДОУ "Детский сад № 36 Советского района Волгограда"</t>
  </si>
  <si>
    <t>Договор № 18/1-10 от 09.01.2018г</t>
  </si>
  <si>
    <t>Договор № 18/1-110/6 от 01.10.2018г (сумма договора 536 339,67)</t>
  </si>
  <si>
    <t>Договор № 18/1-49/3 от 01.05.2018г.</t>
  </si>
  <si>
    <t>Мишино Управляющая компания ООО</t>
  </si>
  <si>
    <t>Договор № 17/1-119 от 16.10.2017г</t>
  </si>
  <si>
    <t>На Глазкова ТСН</t>
  </si>
  <si>
    <t>№10/4-080/1 от 15.10.2010г.</t>
  </si>
  <si>
    <t xml:space="preserve">Население:  Бульвар 30-летия Победы 17д.  </t>
  </si>
  <si>
    <t>ИВЦ аг.дог. с ООО "ГАЗПРОМ ТЕПЛОЭНЕРГО ВОЛГОГРАД" №388/2018 от 01.12.2018 (Бульвар 30 лет Победы 17д</t>
  </si>
  <si>
    <t>Наш город   ООО</t>
  </si>
  <si>
    <t>Договор № 18/1-134-1 от 01.12.2018г.</t>
  </si>
  <si>
    <t>Партнер  ООО</t>
  </si>
  <si>
    <t>Договор № 18/1-54 от  16.05.2018г</t>
  </si>
  <si>
    <t>Пересвет-Юг ( ооо Русойл)</t>
  </si>
  <si>
    <t>Б/Д Помещение № 1,3</t>
  </si>
  <si>
    <t>Б/Д Помещение № 8,2</t>
  </si>
  <si>
    <t>Подмасков Сергей Валентинович ИП</t>
  </si>
  <si>
    <t>Договор № 17/1-046 от 01.04.2017г</t>
  </si>
  <si>
    <t xml:space="preserve">Строительная компания "Пересвет-Юг" ООО </t>
  </si>
  <si>
    <t>Договор № 18/1-126/1 от 22.11.2018г.</t>
  </si>
  <si>
    <t xml:space="preserve">ТСН Чайка </t>
  </si>
  <si>
    <t>Договор № 17/1-78 от 01.07.17г. ТСН "Чайка"</t>
  </si>
  <si>
    <t>УК ВЕСМАШ ООО</t>
  </si>
  <si>
    <t>Договор № 17/1-041/1 от 01.03.2017</t>
  </si>
  <si>
    <t>УК ЖКХ Дзержинского района Волгограда ООО</t>
  </si>
  <si>
    <t>Договор №16/9-136 от 17.10.16</t>
  </si>
  <si>
    <t>Управа Капитал ООО</t>
  </si>
  <si>
    <t>Договор № 18/1-110/1 от 01.10.2018г (тепловая энергия)</t>
  </si>
  <si>
    <t>Центральный парк ТСЖ</t>
  </si>
  <si>
    <t>Договор №10/4-067/2 от 01.09.2010г.</t>
  </si>
  <si>
    <t>Штиль</t>
  </si>
  <si>
    <t>Договор № 18/1-118 от 16.10.18г</t>
  </si>
  <si>
    <t>Эксплуатационная служба ООО</t>
  </si>
  <si>
    <t>Договор № 15/9-142 от 01.08.2015г. БМК 22</t>
  </si>
  <si>
    <t>Договор № 16/4-024/1 от 08.02.2016г. Батальонная</t>
  </si>
  <si>
    <t>Ярда В.В. ИП</t>
  </si>
  <si>
    <t>№ 10/4-007 от 01.01.10г. Бурейская</t>
  </si>
  <si>
    <t>62.01.2</t>
  </si>
  <si>
    <t>АШАН</t>
  </si>
  <si>
    <t>№ 11/5-079/1 от 29.11.2011г.</t>
  </si>
  <si>
    <t>агентдог № Г 8/6-0018 от 09.01.2008г.</t>
  </si>
  <si>
    <t>МЕНКАР ООО</t>
  </si>
  <si>
    <t>Договор №14/9-024 от 28.02.14г</t>
  </si>
  <si>
    <t>62.01.3</t>
  </si>
  <si>
    <t>Амоко Сервис (ВП)</t>
  </si>
  <si>
    <t>№14/2-140/1 от 01.10.2014г.</t>
  </si>
  <si>
    <t>Коммунальное хозяйство</t>
  </si>
  <si>
    <t>Договор № Г 9/4-0048/282/ТЭР-09 от 25.05.09г. (БМК 14)</t>
  </si>
  <si>
    <t>Договор №10/4-053/1128/ТЭР-10 от 04.08.10 (БМК 80)</t>
  </si>
  <si>
    <t>Мировое соглашение от 25.11.16 дело А12-39465/15</t>
  </si>
  <si>
    <t>Соглашение</t>
  </si>
  <si>
    <t>Чайка УК ООО</t>
  </si>
  <si>
    <t>Договор № 16/9-145/1 от 01.11.16</t>
  </si>
  <si>
    <t>Юниж-Строй</t>
  </si>
  <si>
    <t>аген.дог.№Г 9/6-0002/2</t>
  </si>
  <si>
    <t>доп согл.№1 к договору № Г 9/9-0002/1 от 14.01.200</t>
  </si>
  <si>
    <t>62.02</t>
  </si>
  <si>
    <t>Конкордия</t>
  </si>
  <si>
    <t>№10/4-009  от 01 января 2010г.</t>
  </si>
  <si>
    <t>Итого</t>
  </si>
  <si>
    <t>население по 1А</t>
  </si>
  <si>
    <t>юл</t>
  </si>
  <si>
    <t>Юридические лица</t>
  </si>
  <si>
    <t>Физические лица</t>
  </si>
  <si>
    <t>1.1.4.</t>
  </si>
  <si>
    <r>
      <t xml:space="preserve">Для всех категорий потребителей, получающих тепловую энергию (мощность) на коллекторах источников тепловой энергии, в том числе для организаций-перепродавцов тепловой энергии </t>
    </r>
    <r>
      <rPr>
        <b/>
        <sz val="14"/>
        <rFont val="Times New Roman"/>
        <family val="1"/>
        <charset val="204"/>
      </rPr>
      <t>(Волжские Паруса)</t>
    </r>
  </si>
  <si>
    <t>Тарифы на тепловую энергию и горячее водоснабжение, 
утверждённых комитетом тарифного регулирования Волгоградской области для потребителей 
ООО "Газпром теплоэнерго Волгоград" на 2022 год</t>
  </si>
  <si>
    <t>Тарифы на 2022 год в календарной разбивке</t>
  </si>
  <si>
    <t>с 01.01.2022
по 30.06.2022</t>
  </si>
  <si>
    <t>с 01.07.2022
по 31.12.2022</t>
  </si>
  <si>
    <t>ТЕПЛОСНАБЖЕНИЕ 
(согласно приказу № 39/7 от 15.12.2021 г. комитета тарифного регулирования Волгоградской области )</t>
  </si>
  <si>
    <t>ГОРЯЧЕЕ ВОДОСНАБЖЕНИЕ 
(согласно приказу  № 39/8 от 15.12.2021 г. комитета тарифного регулирования Волгоградской области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</si>
</sst>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р_._-;\-* #,##0.00_р_._-;_-* &quot;-&quot;??_р_._-;_-@_-"/>
    <numFmt numFmtId="166" formatCode="#,##0.000"/>
    <numFmt numFmtId="167" formatCode="#,##0.00;[Red]\-#,##0.00"/>
    <numFmt numFmtId="168" formatCode="0.0%"/>
    <numFmt numFmtId="172" formatCode="0.00;[Red]\-0.00"/>
    <numFmt numFmtId="173" formatCode="#,##0.00_ ;[Red]\-#,##0.00\ "/>
  </numFmts>
  <fonts count="84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 Cyr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0"/>
      <color indexed="12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i/>
      <sz val="10"/>
      <color rgb="FF0000CC"/>
      <name val="Times New Roman"/>
      <family val="1"/>
      <charset val="204"/>
    </font>
    <font>
      <i/>
      <sz val="8"/>
      <color rgb="FF0000CC"/>
      <name val="Times New Roman"/>
      <family val="1"/>
      <charset val="204"/>
    </font>
    <font>
      <b/>
      <i/>
      <sz val="10"/>
      <color rgb="FF0000CC"/>
      <name val="Times New Roman"/>
      <family val="1"/>
      <charset val="204"/>
    </font>
    <font>
      <vertAlign val="superscript"/>
      <sz val="8"/>
      <color indexed="8"/>
      <name val="Times New Roman"/>
      <family val="1"/>
      <charset val="204"/>
    </font>
    <font>
      <i/>
      <vertAlign val="superscript"/>
      <sz val="8"/>
      <color indexed="12"/>
      <name val="Times New Roman"/>
      <family val="1"/>
      <charset val="204"/>
    </font>
    <font>
      <b/>
      <i/>
      <sz val="11"/>
      <color rgb="FFFF0000"/>
      <name val="Times New Roman"/>
      <family val="1"/>
      <charset val="204"/>
    </font>
    <font>
      <b/>
      <i/>
      <sz val="8"/>
      <color rgb="FFFF0000"/>
      <name val="Times New Roman"/>
      <family val="1"/>
      <charset val="204"/>
    </font>
    <font>
      <b/>
      <i/>
      <sz val="10"/>
      <color rgb="FFFF0000"/>
      <name val="Times New Roman"/>
      <family val="1"/>
      <charset val="204"/>
    </font>
    <font>
      <b/>
      <i/>
      <sz val="7"/>
      <color rgb="FFFF0000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9"/>
      <color rgb="FFFF0000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1"/>
      <color rgb="FFC00000"/>
      <name val="Times New Roman"/>
      <family val="1"/>
      <charset val="204"/>
    </font>
    <font>
      <b/>
      <i/>
      <sz val="8"/>
      <color rgb="FFC00000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"/>
      <family val="2"/>
    </font>
    <font>
      <sz val="9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i/>
      <sz val="14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0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Helv"/>
    </font>
    <font>
      <sz val="10"/>
      <name val="Helv"/>
      <charset val="204"/>
    </font>
    <font>
      <sz val="20"/>
      <name val="Impact"/>
      <family val="2"/>
    </font>
    <font>
      <i/>
      <sz val="11"/>
      <color rgb="FFC00000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5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9"/>
      <name val="Times New Roman"/>
      <family val="1"/>
      <charset val="204"/>
    </font>
    <font>
      <i/>
      <vertAlign val="superscript"/>
      <sz val="9"/>
      <name val="Times New Roman"/>
      <family val="1"/>
      <charset val="204"/>
    </font>
    <font>
      <sz val="4"/>
      <name val="Times New Roman"/>
      <family val="1"/>
      <charset val="204"/>
    </font>
    <font>
      <b/>
      <i/>
      <sz val="4"/>
      <name val="Times New Roman"/>
      <family val="1"/>
      <charset val="204"/>
    </font>
    <font>
      <b/>
      <i/>
      <vertAlign val="superscript"/>
      <sz val="16"/>
      <color rgb="FFFF0000"/>
      <name val="Times New Roman"/>
      <family val="1"/>
      <charset val="204"/>
    </font>
    <font>
      <i/>
      <sz val="14"/>
      <color rgb="FFFF0000"/>
      <name val="Times New Roman"/>
      <family val="1"/>
      <charset val="204"/>
    </font>
    <font>
      <i/>
      <vertAlign val="superscript"/>
      <sz val="9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vertAlign val="superscript"/>
      <sz val="16"/>
      <color rgb="FFFF0000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9"/>
      <name val="Arial"/>
      <family val="2"/>
      <charset val="204"/>
    </font>
    <font>
      <b/>
      <sz val="11"/>
      <name val="Arial"/>
      <family val="2"/>
      <charset val="204"/>
    </font>
    <font>
      <sz val="11"/>
      <color theme="1"/>
      <name val="Calibri"/>
      <family val="2"/>
      <scheme val="minor"/>
    </font>
    <font>
      <i/>
      <sz val="11"/>
      <color theme="0"/>
      <name val="Times New Roman"/>
      <family val="1"/>
      <charset val="204"/>
    </font>
    <font>
      <b/>
      <i/>
      <sz val="11"/>
      <color theme="0"/>
      <name val="Times New Roman"/>
      <family val="1"/>
      <charset val="204"/>
    </font>
  </fonts>
  <fills count="29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dotted">
        <color theme="0" tint="-0.24994659260841701"/>
      </diagonal>
    </border>
    <border diagonalUp="1" diagonalDown="1"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dotted">
        <color theme="0" tint="-0.14996795556505021"/>
      </diagonal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77">
    <xf numFmtId="0" fontId="0" fillId="0" borderId="0"/>
    <xf numFmtId="0" fontId="9" fillId="0" borderId="0"/>
    <xf numFmtId="164" fontId="35" fillId="0" borderId="0" applyFont="0" applyFill="0" applyBorder="0" applyAlignment="0" applyProtection="0"/>
    <xf numFmtId="0" fontId="8" fillId="0" borderId="0"/>
    <xf numFmtId="0" fontId="7" fillId="0" borderId="0"/>
    <xf numFmtId="0" fontId="6" fillId="0" borderId="0"/>
    <xf numFmtId="0" fontId="5" fillId="0" borderId="0"/>
    <xf numFmtId="0" fontId="59" fillId="0" borderId="0"/>
    <xf numFmtId="0" fontId="60" fillId="0" borderId="0"/>
    <xf numFmtId="0" fontId="60" fillId="0" borderId="0"/>
    <xf numFmtId="0" fontId="41" fillId="7" borderId="0" applyNumberFormat="0" applyBorder="0" applyAlignment="0" applyProtection="0"/>
    <xf numFmtId="0" fontId="41" fillId="8" borderId="0" applyNumberFormat="0" applyBorder="0" applyAlignment="0" applyProtection="0"/>
    <xf numFmtId="0" fontId="41" fillId="9" borderId="0" applyNumberFormat="0" applyBorder="0" applyAlignment="0" applyProtection="0"/>
    <xf numFmtId="0" fontId="41" fillId="10" borderId="0" applyNumberFormat="0" applyBorder="0" applyAlignment="0" applyProtection="0"/>
    <xf numFmtId="0" fontId="41" fillId="11" borderId="0" applyNumberFormat="0" applyBorder="0" applyAlignment="0" applyProtection="0"/>
    <xf numFmtId="0" fontId="41" fillId="12" borderId="0" applyNumberFormat="0" applyBorder="0" applyAlignment="0" applyProtection="0"/>
    <xf numFmtId="0" fontId="41" fillId="13" borderId="0" applyNumberFormat="0" applyBorder="0" applyAlignment="0" applyProtection="0"/>
    <xf numFmtId="0" fontId="41" fillId="14" borderId="0" applyNumberFormat="0" applyBorder="0" applyAlignment="0" applyProtection="0"/>
    <xf numFmtId="0" fontId="41" fillId="15" borderId="0" applyNumberFormat="0" applyBorder="0" applyAlignment="0" applyProtection="0"/>
    <xf numFmtId="0" fontId="41" fillId="10" borderId="0" applyNumberFormat="0" applyBorder="0" applyAlignment="0" applyProtection="0"/>
    <xf numFmtId="0" fontId="41" fillId="13" borderId="0" applyNumberFormat="0" applyBorder="0" applyAlignment="0" applyProtection="0"/>
    <xf numFmtId="0" fontId="41" fillId="16" borderId="0" applyNumberFormat="0" applyBorder="0" applyAlignment="0" applyProtection="0"/>
    <xf numFmtId="0" fontId="42" fillId="17" borderId="0" applyNumberFormat="0" applyBorder="0" applyAlignment="0" applyProtection="0"/>
    <xf numFmtId="0" fontId="42" fillId="14" borderId="0" applyNumberFormat="0" applyBorder="0" applyAlignment="0" applyProtection="0"/>
    <xf numFmtId="0" fontId="42" fillId="15" borderId="0" applyNumberFormat="0" applyBorder="0" applyAlignment="0" applyProtection="0"/>
    <xf numFmtId="0" fontId="42" fillId="18" borderId="0" applyNumberFormat="0" applyBorder="0" applyAlignment="0" applyProtection="0"/>
    <xf numFmtId="0" fontId="42" fillId="19" borderId="0" applyNumberFormat="0" applyBorder="0" applyAlignment="0" applyProtection="0"/>
    <xf numFmtId="0" fontId="42" fillId="20" borderId="0" applyNumberFormat="0" applyBorder="0" applyAlignment="0" applyProtection="0"/>
    <xf numFmtId="0" fontId="42" fillId="21" borderId="0" applyNumberFormat="0" applyBorder="0" applyAlignment="0" applyProtection="0"/>
    <xf numFmtId="0" fontId="42" fillId="22" borderId="0" applyNumberFormat="0" applyBorder="0" applyAlignment="0" applyProtection="0"/>
    <xf numFmtId="0" fontId="42" fillId="23" borderId="0" applyNumberFormat="0" applyBorder="0" applyAlignment="0" applyProtection="0"/>
    <xf numFmtId="0" fontId="42" fillId="18" borderId="0" applyNumberFormat="0" applyBorder="0" applyAlignment="0" applyProtection="0"/>
    <xf numFmtId="0" fontId="42" fillId="19" borderId="0" applyNumberFormat="0" applyBorder="0" applyAlignment="0" applyProtection="0"/>
    <xf numFmtId="0" fontId="42" fillId="24" borderId="0" applyNumberFormat="0" applyBorder="0" applyAlignment="0" applyProtection="0"/>
    <xf numFmtId="0" fontId="43" fillId="12" borderId="30" applyNumberFormat="0" applyAlignment="0" applyProtection="0"/>
    <xf numFmtId="0" fontId="44" fillId="25" borderId="31" applyNumberFormat="0" applyAlignment="0" applyProtection="0"/>
    <xf numFmtId="0" fontId="45" fillId="25" borderId="30" applyNumberFormat="0" applyAlignment="0" applyProtection="0"/>
    <xf numFmtId="0" fontId="47" fillId="0" borderId="32" applyNumberFormat="0" applyFill="0" applyAlignment="0" applyProtection="0"/>
    <xf numFmtId="0" fontId="48" fillId="0" borderId="33" applyNumberFormat="0" applyFill="0" applyAlignment="0" applyProtection="0"/>
    <xf numFmtId="0" fontId="49" fillId="0" borderId="34" applyNumberFormat="0" applyFill="0" applyAlignment="0" applyProtection="0"/>
    <xf numFmtId="0" fontId="49" fillId="0" borderId="0" applyNumberFormat="0" applyFill="0" applyBorder="0" applyAlignment="0" applyProtection="0"/>
    <xf numFmtId="0" fontId="61" fillId="0" borderId="0">
      <alignment vertical="top"/>
    </xf>
    <xf numFmtId="0" fontId="50" fillId="0" borderId="35" applyNumberFormat="0" applyFill="0" applyAlignment="0" applyProtection="0"/>
    <xf numFmtId="0" fontId="51" fillId="26" borderId="36" applyNumberFormat="0" applyAlignment="0" applyProtection="0"/>
    <xf numFmtId="0" fontId="52" fillId="0" borderId="0" applyNumberFormat="0" applyFill="0" applyBorder="0" applyAlignment="0" applyProtection="0"/>
    <xf numFmtId="0" fontId="53" fillId="27" borderId="0" applyNumberFormat="0" applyBorder="0" applyAlignment="0" applyProtection="0"/>
    <xf numFmtId="0" fontId="35" fillId="0" borderId="0"/>
    <xf numFmtId="0" fontId="46" fillId="0" borderId="0"/>
    <xf numFmtId="0" fontId="41" fillId="0" borderId="0"/>
    <xf numFmtId="0" fontId="4" fillId="0" borderId="0"/>
    <xf numFmtId="0" fontId="46" fillId="0" borderId="0"/>
    <xf numFmtId="0" fontId="46" fillId="0" borderId="0"/>
    <xf numFmtId="0" fontId="54" fillId="8" borderId="0" applyNumberFormat="0" applyBorder="0" applyAlignment="0" applyProtection="0"/>
    <xf numFmtId="0" fontId="55" fillId="0" borderId="0" applyNumberFormat="0" applyFill="0" applyBorder="0" applyAlignment="0" applyProtection="0"/>
    <xf numFmtId="0" fontId="46" fillId="28" borderId="37" applyNumberFormat="0" applyFont="0" applyAlignment="0" applyProtection="0"/>
    <xf numFmtId="0" fontId="56" fillId="0" borderId="38" applyNumberFormat="0" applyFill="0" applyAlignment="0" applyProtection="0"/>
    <xf numFmtId="0" fontId="59" fillId="0" borderId="0"/>
    <xf numFmtId="0" fontId="57" fillId="0" borderId="0" applyNumberFormat="0" applyFill="0" applyBorder="0" applyAlignment="0" applyProtection="0"/>
    <xf numFmtId="0" fontId="58" fillId="9" borderId="0" applyNumberFormat="0" applyBorder="0" applyAlignment="0" applyProtection="0"/>
    <xf numFmtId="0" fontId="3" fillId="0" borderId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35" fillId="0" borderId="0" applyFont="0" applyFill="0" applyBorder="0" applyAlignment="0" applyProtection="0"/>
    <xf numFmtId="0" fontId="30" fillId="0" borderId="0"/>
    <xf numFmtId="0" fontId="46" fillId="0" borderId="0"/>
    <xf numFmtId="0" fontId="81" fillId="0" borderId="0"/>
    <xf numFmtId="0" fontId="1" fillId="0" borderId="0"/>
    <xf numFmtId="0" fontId="59" fillId="0" borderId="0"/>
    <xf numFmtId="164" fontId="1" fillId="0" borderId="0" applyFont="0" applyFill="0" applyBorder="0" applyAlignment="0" applyProtection="0"/>
    <xf numFmtId="0" fontId="46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</cellStyleXfs>
  <cellXfs count="216">
    <xf numFmtId="0" fontId="0" fillId="0" borderId="0" xfId="0"/>
    <xf numFmtId="0" fontId="11" fillId="0" borderId="0" xfId="1" applyFont="1" applyAlignment="1">
      <alignment vertical="center" wrapText="1"/>
    </xf>
    <xf numFmtId="0" fontId="10" fillId="0" borderId="0" xfId="1" applyFont="1" applyAlignment="1">
      <alignment vertical="center" wrapText="1"/>
    </xf>
    <xf numFmtId="0" fontId="12" fillId="0" borderId="0" xfId="1" applyFont="1" applyAlignment="1">
      <alignment vertical="center" wrapText="1"/>
    </xf>
    <xf numFmtId="0" fontId="10" fillId="0" borderId="2" xfId="1" applyFont="1" applyBorder="1" applyAlignment="1">
      <alignment vertical="center" wrapText="1"/>
    </xf>
    <xf numFmtId="4" fontId="10" fillId="0" borderId="2" xfId="1" applyNumberFormat="1" applyFont="1" applyBorder="1" applyAlignment="1">
      <alignment horizontal="right" vertical="center" wrapText="1"/>
    </xf>
    <xf numFmtId="166" fontId="10" fillId="0" borderId="2" xfId="1" applyNumberFormat="1" applyFont="1" applyBorder="1" applyAlignment="1">
      <alignment horizontal="right" vertical="center" wrapText="1"/>
    </xf>
    <xf numFmtId="0" fontId="15" fillId="0" borderId="2" xfId="1" applyFont="1" applyBorder="1" applyAlignment="1">
      <alignment horizontal="left" vertical="center" wrapText="1" indent="1"/>
    </xf>
    <xf numFmtId="166" fontId="15" fillId="0" borderId="2" xfId="1" applyNumberFormat="1" applyFont="1" applyBorder="1" applyAlignment="1">
      <alignment horizontal="right" vertical="center" wrapText="1"/>
    </xf>
    <xf numFmtId="0" fontId="15" fillId="0" borderId="0" xfId="1" applyFont="1" applyAlignment="1">
      <alignment vertical="center" wrapText="1"/>
    </xf>
    <xf numFmtId="4" fontId="10" fillId="0" borderId="2" xfId="1" applyNumberFormat="1" applyFont="1" applyBorder="1" applyAlignment="1">
      <alignment vertical="center" wrapText="1"/>
    </xf>
    <xf numFmtId="4" fontId="10" fillId="0" borderId="6" xfId="1" applyNumberFormat="1" applyFont="1" applyBorder="1" applyAlignment="1">
      <alignment vertical="center" wrapText="1"/>
    </xf>
    <xf numFmtId="166" fontId="15" fillId="0" borderId="2" xfId="1" applyNumberFormat="1" applyFont="1" applyBorder="1" applyAlignment="1">
      <alignment vertical="center" wrapText="1"/>
    </xf>
    <xf numFmtId="166" fontId="10" fillId="0" borderId="2" xfId="1" applyNumberFormat="1" applyFont="1" applyBorder="1" applyAlignment="1">
      <alignment vertical="center" wrapText="1"/>
    </xf>
    <xf numFmtId="0" fontId="10" fillId="0" borderId="2" xfId="1" applyFont="1" applyBorder="1" applyAlignment="1">
      <alignment horizontal="left" vertical="center" wrapText="1" indent="2"/>
    </xf>
    <xf numFmtId="4" fontId="10" fillId="0" borderId="0" xfId="1" applyNumberFormat="1" applyFont="1" applyAlignment="1">
      <alignment vertical="center" wrapText="1"/>
    </xf>
    <xf numFmtId="4" fontId="12" fillId="0" borderId="0" xfId="1" applyNumberFormat="1" applyFont="1" applyAlignment="1">
      <alignment vertical="center" wrapText="1"/>
    </xf>
    <xf numFmtId="0" fontId="20" fillId="0" borderId="0" xfId="1" applyFont="1" applyAlignment="1">
      <alignment vertical="center" wrapText="1"/>
    </xf>
    <xf numFmtId="4" fontId="20" fillId="0" borderId="2" xfId="1" applyNumberFormat="1" applyFont="1" applyBorder="1" applyAlignment="1">
      <alignment horizontal="right" vertical="center" wrapText="1"/>
    </xf>
    <xf numFmtId="0" fontId="22" fillId="0" borderId="2" xfId="1" applyFont="1" applyBorder="1" applyAlignment="1">
      <alignment vertical="center" wrapText="1"/>
    </xf>
    <xf numFmtId="0" fontId="24" fillId="0" borderId="0" xfId="0" applyFont="1" applyAlignment="1">
      <alignment vertical="center" wrapText="1"/>
    </xf>
    <xf numFmtId="0" fontId="27" fillId="0" borderId="0" xfId="1" applyFont="1" applyAlignment="1">
      <alignment vertical="center" wrapText="1"/>
    </xf>
    <xf numFmtId="0" fontId="10" fillId="0" borderId="0" xfId="1" applyFont="1" applyAlignment="1">
      <alignment horizontal="center" vertical="center" wrapText="1"/>
    </xf>
    <xf numFmtId="0" fontId="29" fillId="0" borderId="0" xfId="0" applyFont="1" applyAlignment="1">
      <alignment horizontal="center" vertical="center" wrapText="1"/>
    </xf>
    <xf numFmtId="0" fontId="28" fillId="2" borderId="7" xfId="1" applyFont="1" applyFill="1" applyBorder="1" applyAlignment="1">
      <alignment vertical="center" wrapText="1"/>
    </xf>
    <xf numFmtId="4" fontId="27" fillId="2" borderId="7" xfId="1" applyNumberFormat="1" applyFont="1" applyFill="1" applyBorder="1" applyAlignment="1">
      <alignment vertical="center" wrapText="1"/>
    </xf>
    <xf numFmtId="0" fontId="14" fillId="2" borderId="8" xfId="1" applyFont="1" applyFill="1" applyBorder="1" applyAlignment="1">
      <alignment vertical="center" wrapText="1"/>
    </xf>
    <xf numFmtId="4" fontId="12" fillId="2" borderId="8" xfId="1" applyNumberFormat="1" applyFont="1" applyFill="1" applyBorder="1" applyAlignment="1">
      <alignment vertical="center" wrapText="1"/>
    </xf>
    <xf numFmtId="0" fontId="12" fillId="4" borderId="1" xfId="1" applyFont="1" applyFill="1" applyBorder="1" applyAlignment="1">
      <alignment vertical="center" wrapText="1"/>
    </xf>
    <xf numFmtId="4" fontId="12" fillId="4" borderId="1" xfId="1" applyNumberFormat="1" applyFont="1" applyFill="1" applyBorder="1" applyAlignment="1">
      <alignment vertical="center" wrapText="1"/>
    </xf>
    <xf numFmtId="0" fontId="12" fillId="5" borderId="2" xfId="1" applyFont="1" applyFill="1" applyBorder="1" applyAlignment="1">
      <alignment vertical="center" wrapText="1"/>
    </xf>
    <xf numFmtId="4" fontId="12" fillId="5" borderId="2" xfId="1" applyNumberFormat="1" applyFont="1" applyFill="1" applyBorder="1" applyAlignment="1">
      <alignment vertical="center" wrapText="1"/>
    </xf>
    <xf numFmtId="0" fontId="33" fillId="0" borderId="0" xfId="1" applyFont="1" applyAlignment="1">
      <alignment vertical="center" wrapText="1"/>
    </xf>
    <xf numFmtId="0" fontId="34" fillId="0" borderId="0" xfId="1" applyFont="1" applyAlignment="1">
      <alignment horizontal="center" vertical="center" wrapText="1"/>
    </xf>
    <xf numFmtId="49" fontId="34" fillId="3" borderId="10" xfId="1" applyNumberFormat="1" applyFont="1" applyFill="1" applyBorder="1" applyAlignment="1">
      <alignment horizontal="center" vertical="center" wrapText="1"/>
    </xf>
    <xf numFmtId="0" fontId="10" fillId="0" borderId="15" xfId="1" applyFont="1" applyBorder="1" applyAlignment="1">
      <alignment horizontal="center" vertical="center" wrapText="1"/>
    </xf>
    <xf numFmtId="0" fontId="10" fillId="0" borderId="19" xfId="1" applyFont="1" applyBorder="1" applyAlignment="1">
      <alignment horizontal="center" vertical="center" wrapText="1"/>
    </xf>
    <xf numFmtId="49" fontId="34" fillId="3" borderId="9" xfId="1" applyNumberFormat="1" applyFont="1" applyFill="1" applyBorder="1" applyAlignment="1">
      <alignment horizontal="center" vertical="center" wrapText="1"/>
    </xf>
    <xf numFmtId="0" fontId="10" fillId="0" borderId="23" xfId="1" applyFont="1" applyBorder="1" applyAlignment="1">
      <alignment horizontal="center" vertical="center" wrapText="1"/>
    </xf>
    <xf numFmtId="49" fontId="34" fillId="3" borderId="24" xfId="1" applyNumberFormat="1" applyFont="1" applyFill="1" applyBorder="1" applyAlignment="1">
      <alignment horizontal="center" vertical="center" wrapText="1"/>
    </xf>
    <xf numFmtId="4" fontId="27" fillId="2" borderId="3" xfId="1" applyNumberFormat="1" applyFont="1" applyFill="1" applyBorder="1" applyAlignment="1">
      <alignment vertical="center" wrapText="1"/>
    </xf>
    <xf numFmtId="4" fontId="12" fillId="2" borderId="17" xfId="1" applyNumberFormat="1" applyFont="1" applyFill="1" applyBorder="1" applyAlignment="1">
      <alignment vertical="center" wrapText="1"/>
    </xf>
    <xf numFmtId="4" fontId="12" fillId="4" borderId="25" xfId="1" applyNumberFormat="1" applyFont="1" applyFill="1" applyBorder="1" applyAlignment="1">
      <alignment vertical="center" wrapText="1"/>
    </xf>
    <xf numFmtId="4" fontId="10" fillId="0" borderId="5" xfId="1" applyNumberFormat="1" applyFont="1" applyBorder="1" applyAlignment="1">
      <alignment horizontal="right" vertical="center" wrapText="1"/>
    </xf>
    <xf numFmtId="4" fontId="20" fillId="0" borderId="5" xfId="1" applyNumberFormat="1" applyFont="1" applyBorder="1" applyAlignment="1">
      <alignment horizontal="right" vertical="center" wrapText="1"/>
    </xf>
    <xf numFmtId="166" fontId="10" fillId="0" borderId="5" xfId="1" applyNumberFormat="1" applyFont="1" applyBorder="1" applyAlignment="1">
      <alignment horizontal="right" vertical="center" wrapText="1"/>
    </xf>
    <xf numFmtId="166" fontId="15" fillId="0" borderId="5" xfId="1" applyNumberFormat="1" applyFont="1" applyBorder="1" applyAlignment="1">
      <alignment horizontal="right" vertical="center" wrapText="1"/>
    </xf>
    <xf numFmtId="4" fontId="12" fillId="5" borderId="5" xfId="1" applyNumberFormat="1" applyFont="1" applyFill="1" applyBorder="1" applyAlignment="1">
      <alignment vertical="center" wrapText="1"/>
    </xf>
    <xf numFmtId="4" fontId="10" fillId="0" borderId="5" xfId="1" applyNumberFormat="1" applyFont="1" applyBorder="1" applyAlignment="1">
      <alignment vertical="center" wrapText="1"/>
    </xf>
    <xf numFmtId="4" fontId="10" fillId="0" borderId="26" xfId="1" applyNumberFormat="1" applyFont="1" applyBorder="1" applyAlignment="1">
      <alignment vertical="center" wrapText="1"/>
    </xf>
    <xf numFmtId="166" fontId="15" fillId="0" borderId="5" xfId="1" applyNumberFormat="1" applyFont="1" applyBorder="1" applyAlignment="1">
      <alignment vertical="center" wrapText="1"/>
    </xf>
    <xf numFmtId="166" fontId="10" fillId="0" borderId="5" xfId="1" applyNumberFormat="1" applyFont="1" applyBorder="1" applyAlignment="1">
      <alignment vertical="center" wrapText="1"/>
    </xf>
    <xf numFmtId="0" fontId="12" fillId="0" borderId="20" xfId="1" applyFont="1" applyBorder="1" applyAlignment="1">
      <alignment horizontal="center" vertical="center" wrapText="1"/>
    </xf>
    <xf numFmtId="49" fontId="34" fillId="3" borderId="27" xfId="1" applyNumberFormat="1" applyFont="1" applyFill="1" applyBorder="1" applyAlignment="1">
      <alignment horizontal="center" vertical="center" wrapText="1"/>
    </xf>
    <xf numFmtId="4" fontId="27" fillId="2" borderId="21" xfId="1" applyNumberFormat="1" applyFont="1" applyFill="1" applyBorder="1" applyAlignment="1">
      <alignment vertical="center" wrapText="1"/>
    </xf>
    <xf numFmtId="4" fontId="12" fillId="2" borderId="11" xfId="1" applyNumberFormat="1" applyFont="1" applyFill="1" applyBorder="1" applyAlignment="1">
      <alignment vertical="center" wrapText="1"/>
    </xf>
    <xf numFmtId="4" fontId="12" fillId="4" borderId="28" xfId="1" applyNumberFormat="1" applyFont="1" applyFill="1" applyBorder="1" applyAlignment="1">
      <alignment vertical="center" wrapText="1"/>
    </xf>
    <xf numFmtId="4" fontId="12" fillId="0" borderId="22" xfId="1" applyNumberFormat="1" applyFont="1" applyBorder="1" applyAlignment="1">
      <alignment vertical="center" wrapText="1"/>
    </xf>
    <xf numFmtId="166" fontId="12" fillId="0" borderId="22" xfId="1" applyNumberFormat="1" applyFont="1" applyBorder="1" applyAlignment="1">
      <alignment horizontal="right" vertical="center" wrapText="1"/>
    </xf>
    <xf numFmtId="166" fontId="17" fillId="0" borderId="22" xfId="1" applyNumberFormat="1" applyFont="1" applyBorder="1" applyAlignment="1">
      <alignment horizontal="right" vertical="center" wrapText="1"/>
    </xf>
    <xf numFmtId="4" fontId="12" fillId="5" borderId="22" xfId="1" applyNumberFormat="1" applyFont="1" applyFill="1" applyBorder="1" applyAlignment="1">
      <alignment vertical="center" wrapText="1"/>
    </xf>
    <xf numFmtId="166" fontId="12" fillId="0" borderId="22" xfId="1" applyNumberFormat="1" applyFont="1" applyBorder="1" applyAlignment="1">
      <alignment vertical="center" wrapText="1"/>
    </xf>
    <xf numFmtId="166" fontId="17" fillId="0" borderId="22" xfId="1" applyNumberFormat="1" applyFont="1" applyBorder="1" applyAlignment="1">
      <alignment vertical="center" wrapText="1"/>
    </xf>
    <xf numFmtId="164" fontId="33" fillId="0" borderId="0" xfId="2" applyFont="1" applyFill="1" applyAlignment="1">
      <alignment vertical="center" wrapText="1"/>
    </xf>
    <xf numFmtId="164" fontId="11" fillId="0" borderId="0" xfId="2" applyFont="1" applyFill="1" applyAlignment="1">
      <alignment vertical="center" wrapText="1"/>
    </xf>
    <xf numFmtId="164" fontId="11" fillId="0" borderId="6" xfId="2" applyFont="1" applyFill="1" applyBorder="1" applyAlignment="1">
      <alignment horizontal="center" vertical="center" wrapText="1"/>
    </xf>
    <xf numFmtId="164" fontId="34" fillId="0" borderId="6" xfId="2" applyFont="1" applyFill="1" applyBorder="1" applyAlignment="1">
      <alignment horizontal="center" vertical="center" wrapText="1"/>
    </xf>
    <xf numFmtId="164" fontId="28" fillId="0" borderId="6" xfId="2" applyFont="1" applyFill="1" applyBorder="1" applyAlignment="1">
      <alignment vertical="center" wrapText="1"/>
    </xf>
    <xf numFmtId="164" fontId="14" fillId="0" borderId="6" xfId="2" applyFont="1" applyFill="1" applyBorder="1" applyAlignment="1">
      <alignment vertical="center" wrapText="1"/>
    </xf>
    <xf numFmtId="164" fontId="11" fillId="0" borderId="6" xfId="2" applyFont="1" applyFill="1" applyBorder="1" applyAlignment="1">
      <alignment vertical="center" wrapText="1"/>
    </xf>
    <xf numFmtId="164" fontId="21" fillId="0" borderId="6" xfId="2" applyFont="1" applyFill="1" applyBorder="1" applyAlignment="1">
      <alignment vertical="center" wrapText="1"/>
    </xf>
    <xf numFmtId="164" fontId="16" fillId="0" borderId="6" xfId="2" applyFont="1" applyFill="1" applyBorder="1" applyAlignment="1">
      <alignment vertical="center" wrapText="1"/>
    </xf>
    <xf numFmtId="49" fontId="34" fillId="3" borderId="10" xfId="1" applyNumberFormat="1" applyFont="1" applyFill="1" applyBorder="1" applyAlignment="1">
      <alignment horizontal="center" vertical="center" wrapText="1"/>
    </xf>
    <xf numFmtId="4" fontId="37" fillId="0" borderId="6" xfId="1" applyNumberFormat="1" applyFont="1" applyBorder="1" applyAlignment="1">
      <alignment vertical="center" wrapText="1"/>
    </xf>
    <xf numFmtId="4" fontId="15" fillId="0" borderId="6" xfId="1" applyNumberFormat="1" applyFont="1" applyBorder="1" applyAlignment="1">
      <alignment vertical="center" wrapText="1"/>
    </xf>
    <xf numFmtId="166" fontId="17" fillId="0" borderId="11" xfId="1" applyNumberFormat="1" applyFont="1" applyBorder="1" applyAlignment="1">
      <alignment vertical="center" wrapText="1"/>
    </xf>
    <xf numFmtId="164" fontId="15" fillId="0" borderId="6" xfId="2" applyFont="1" applyFill="1" applyBorder="1" applyAlignment="1">
      <alignment vertical="center" wrapText="1"/>
    </xf>
    <xf numFmtId="0" fontId="40" fillId="0" borderId="0" xfId="0" applyFont="1" applyAlignment="1">
      <alignment horizontal="center" vertical="center" wrapText="1"/>
    </xf>
    <xf numFmtId="164" fontId="10" fillId="0" borderId="0" xfId="2" applyFont="1" applyAlignment="1">
      <alignment vertical="center" wrapText="1"/>
    </xf>
    <xf numFmtId="0" fontId="62" fillId="0" borderId="0" xfId="0" applyFont="1" applyAlignment="1">
      <alignment vertical="center" wrapText="1"/>
    </xf>
    <xf numFmtId="0" fontId="29" fillId="0" borderId="0" xfId="0" applyFont="1" applyAlignment="1">
      <alignment vertical="center" wrapText="1"/>
    </xf>
    <xf numFmtId="49" fontId="29" fillId="0" borderId="0" xfId="0" applyNumberFormat="1" applyFont="1" applyAlignment="1">
      <alignment vertical="center" wrapText="1"/>
    </xf>
    <xf numFmtId="0" fontId="63" fillId="0" borderId="0" xfId="0" applyFont="1" applyAlignment="1">
      <alignment vertical="center" wrapText="1"/>
    </xf>
    <xf numFmtId="0" fontId="64" fillId="0" borderId="0" xfId="0" applyFont="1" applyAlignment="1">
      <alignment vertical="center" wrapText="1"/>
    </xf>
    <xf numFmtId="0" fontId="29" fillId="0" borderId="1" xfId="0" applyFont="1" applyBorder="1" applyAlignment="1">
      <alignment horizontal="center" vertical="center" wrapText="1"/>
    </xf>
    <xf numFmtId="0" fontId="64" fillId="0" borderId="1" xfId="0" applyFont="1" applyBorder="1" applyAlignment="1">
      <alignment horizontal="center" vertical="center" wrapText="1"/>
    </xf>
    <xf numFmtId="49" fontId="38" fillId="3" borderId="2" xfId="0" applyNumberFormat="1" applyFont="1" applyFill="1" applyBorder="1" applyAlignment="1">
      <alignment horizontal="center" vertical="center" wrapText="1"/>
    </xf>
    <xf numFmtId="49" fontId="62" fillId="0" borderId="0" xfId="0" applyNumberFormat="1" applyFont="1" applyAlignment="1">
      <alignment horizontal="center" vertical="center" wrapText="1"/>
    </xf>
    <xf numFmtId="49" fontId="38" fillId="0" borderId="0" xfId="0" applyNumberFormat="1" applyFont="1" applyAlignment="1">
      <alignment horizontal="center" vertical="center" wrapText="1"/>
    </xf>
    <xf numFmtId="49" fontId="24" fillId="6" borderId="2" xfId="0" applyNumberFormat="1" applyFont="1" applyFill="1" applyBorder="1" applyAlignment="1">
      <alignment vertical="center" wrapText="1"/>
    </xf>
    <xf numFmtId="49" fontId="24" fillId="0" borderId="2" xfId="0" applyNumberFormat="1" applyFont="1" applyBorder="1" applyAlignment="1">
      <alignment vertical="center" wrapText="1"/>
    </xf>
    <xf numFmtId="0" fontId="24" fillId="0" borderId="2" xfId="0" applyFont="1" applyBorder="1" applyAlignment="1">
      <alignment vertical="center" wrapText="1"/>
    </xf>
    <xf numFmtId="0" fontId="66" fillId="0" borderId="2" xfId="0" applyFont="1" applyBorder="1" applyAlignment="1">
      <alignment horizontal="center" vertical="center" wrapText="1"/>
    </xf>
    <xf numFmtId="4" fontId="29" fillId="0" borderId="2" xfId="0" applyNumberFormat="1" applyFont="1" applyBorder="1" applyAlignment="1">
      <alignment horizontal="center" vertical="center" wrapText="1"/>
    </xf>
    <xf numFmtId="4" fontId="64" fillId="0" borderId="2" xfId="0" applyNumberFormat="1" applyFont="1" applyBorder="1" applyAlignment="1">
      <alignment horizontal="center" vertical="center" wrapText="1"/>
    </xf>
    <xf numFmtId="49" fontId="29" fillId="0" borderId="2" xfId="0" applyNumberFormat="1" applyFont="1" applyBorder="1" applyAlignment="1">
      <alignment vertical="center" wrapText="1"/>
    </xf>
    <xf numFmtId="0" fontId="29" fillId="0" borderId="2" xfId="0" applyFont="1" applyBorder="1" applyAlignment="1">
      <alignment horizontal="left" vertical="center" wrapText="1" indent="2"/>
    </xf>
    <xf numFmtId="0" fontId="63" fillId="0" borderId="2" xfId="0" applyFont="1" applyBorder="1" applyAlignment="1">
      <alignment horizontal="center" vertical="center" wrapText="1"/>
    </xf>
    <xf numFmtId="4" fontId="29" fillId="0" borderId="2" xfId="0" applyNumberFormat="1" applyFont="1" applyFill="1" applyBorder="1" applyAlignment="1">
      <alignment horizontal="center" vertical="center" wrapText="1"/>
    </xf>
    <xf numFmtId="4" fontId="64" fillId="0" borderId="2" xfId="0" applyNumberFormat="1" applyFont="1" applyFill="1" applyBorder="1" applyAlignment="1">
      <alignment horizontal="center" vertical="center" wrapText="1"/>
    </xf>
    <xf numFmtId="0" fontId="68" fillId="0" borderId="2" xfId="0" applyFont="1" applyBorder="1" applyAlignment="1">
      <alignment horizontal="center" vertical="center" wrapText="1"/>
    </xf>
    <xf numFmtId="49" fontId="70" fillId="0" borderId="2" xfId="0" applyNumberFormat="1" applyFont="1" applyBorder="1" applyAlignment="1">
      <alignment vertical="center" wrapText="1"/>
    </xf>
    <xf numFmtId="0" fontId="70" fillId="0" borderId="2" xfId="0" applyFont="1" applyBorder="1" applyAlignment="1">
      <alignment vertical="center" wrapText="1"/>
    </xf>
    <xf numFmtId="0" fontId="70" fillId="0" borderId="2" xfId="0" applyFont="1" applyBorder="1" applyAlignment="1">
      <alignment horizontal="center" vertical="center" wrapText="1"/>
    </xf>
    <xf numFmtId="4" fontId="70" fillId="0" borderId="2" xfId="0" applyNumberFormat="1" applyFont="1" applyBorder="1" applyAlignment="1">
      <alignment horizontal="center" vertical="center" wrapText="1"/>
    </xf>
    <xf numFmtId="4" fontId="71" fillId="0" borderId="2" xfId="0" applyNumberFormat="1" applyFont="1" applyBorder="1" applyAlignment="1">
      <alignment horizontal="center" vertical="center" wrapText="1"/>
    </xf>
    <xf numFmtId="0" fontId="70" fillId="0" borderId="0" xfId="0" applyFont="1" applyAlignment="1">
      <alignment vertical="center" wrapText="1"/>
    </xf>
    <xf numFmtId="49" fontId="39" fillId="0" borderId="2" xfId="0" applyNumberFormat="1" applyFont="1" applyBorder="1" applyAlignment="1">
      <alignment vertical="center" wrapText="1"/>
    </xf>
    <xf numFmtId="0" fontId="39" fillId="0" borderId="2" xfId="0" applyFont="1" applyBorder="1" applyAlignment="1">
      <alignment vertical="center" wrapText="1"/>
    </xf>
    <xf numFmtId="0" fontId="25" fillId="0" borderId="2" xfId="0" applyFont="1" applyBorder="1" applyAlignment="1">
      <alignment vertical="center" wrapText="1"/>
    </xf>
    <xf numFmtId="4" fontId="73" fillId="0" borderId="2" xfId="0" applyNumberFormat="1" applyFont="1" applyBorder="1" applyAlignment="1">
      <alignment horizontal="center" vertical="center" wrapText="1"/>
    </xf>
    <xf numFmtId="4" fontId="39" fillId="0" borderId="2" xfId="0" applyNumberFormat="1" applyFont="1" applyBorder="1" applyAlignment="1">
      <alignment horizontal="center" vertical="center" wrapText="1"/>
    </xf>
    <xf numFmtId="0" fontId="73" fillId="0" borderId="0" xfId="0" applyFont="1" applyAlignment="1">
      <alignment vertical="center" wrapText="1"/>
    </xf>
    <xf numFmtId="49" fontId="73" fillId="0" borderId="2" xfId="0" applyNumberFormat="1" applyFont="1" applyBorder="1" applyAlignment="1">
      <alignment horizontal="left" vertical="center" wrapText="1"/>
    </xf>
    <xf numFmtId="49" fontId="73" fillId="0" borderId="2" xfId="0" applyNumberFormat="1" applyFont="1" applyBorder="1" applyAlignment="1">
      <alignment horizontal="left" vertical="center" wrapText="1" indent="2"/>
    </xf>
    <xf numFmtId="0" fontId="25" fillId="0" borderId="2" xfId="0" applyFont="1" applyBorder="1" applyAlignment="1">
      <alignment horizontal="center" vertical="center" wrapText="1"/>
    </xf>
    <xf numFmtId="4" fontId="73" fillId="0" borderId="2" xfId="0" applyNumberFormat="1" applyFont="1" applyFill="1" applyBorder="1" applyAlignment="1">
      <alignment horizontal="center" vertical="center" wrapText="1"/>
    </xf>
    <xf numFmtId="4" fontId="39" fillId="0" borderId="2" xfId="0" applyNumberFormat="1" applyFont="1" applyFill="1" applyBorder="1" applyAlignment="1">
      <alignment horizontal="center" vertical="center" wrapText="1"/>
    </xf>
    <xf numFmtId="49" fontId="73" fillId="0" borderId="0" xfId="0" applyNumberFormat="1" applyFont="1" applyAlignment="1">
      <alignment horizontal="center" vertical="center" wrapText="1"/>
    </xf>
    <xf numFmtId="49" fontId="73" fillId="0" borderId="2" xfId="0" applyNumberFormat="1" applyFont="1" applyBorder="1" applyAlignment="1">
      <alignment vertical="center" wrapText="1"/>
    </xf>
    <xf numFmtId="0" fontId="73" fillId="0" borderId="2" xfId="0" applyFont="1" applyBorder="1" applyAlignment="1">
      <alignment horizontal="left" vertical="center" wrapText="1" indent="2"/>
    </xf>
    <xf numFmtId="49" fontId="75" fillId="0" borderId="0" xfId="0" applyNumberFormat="1" applyFont="1" applyAlignment="1">
      <alignment horizontal="left" vertical="center" wrapText="1"/>
    </xf>
    <xf numFmtId="0" fontId="75" fillId="0" borderId="0" xfId="0" applyFont="1" applyAlignment="1">
      <alignment horizontal="left" vertical="center" wrapText="1"/>
    </xf>
    <xf numFmtId="0" fontId="75" fillId="0" borderId="0" xfId="0" applyFont="1" applyAlignment="1">
      <alignment horizontal="center" vertical="center" wrapText="1"/>
    </xf>
    <xf numFmtId="0" fontId="39" fillId="0" borderId="0" xfId="0" applyFont="1" applyAlignment="1">
      <alignment horizontal="center" vertical="center" wrapText="1"/>
    </xf>
    <xf numFmtId="0" fontId="62" fillId="0" borderId="0" xfId="0" applyFont="1" applyAlignment="1">
      <alignment horizontal="left" vertical="center" wrapText="1"/>
    </xf>
    <xf numFmtId="49" fontId="75" fillId="0" borderId="0" xfId="0" applyNumberFormat="1" applyFont="1" applyAlignment="1">
      <alignment vertical="center" wrapText="1"/>
    </xf>
    <xf numFmtId="0" fontId="75" fillId="0" borderId="0" xfId="0" applyFont="1" applyAlignment="1">
      <alignment vertical="center" wrapText="1"/>
    </xf>
    <xf numFmtId="0" fontId="63" fillId="0" borderId="0" xfId="0" applyFont="1" applyAlignment="1">
      <alignment horizontal="center" vertical="center" wrapText="1"/>
    </xf>
    <xf numFmtId="0" fontId="64" fillId="0" borderId="0" xfId="0" applyFont="1" applyAlignment="1">
      <alignment horizontal="center" vertical="center" wrapText="1"/>
    </xf>
    <xf numFmtId="4" fontId="20" fillId="0" borderId="41" xfId="1" applyNumberFormat="1" applyFont="1" applyBorder="1" applyAlignment="1">
      <alignment horizontal="right" vertical="center" wrapText="1"/>
    </xf>
    <xf numFmtId="4" fontId="37" fillId="0" borderId="8" xfId="1" applyNumberFormat="1" applyFont="1" applyBorder="1" applyAlignment="1">
      <alignment vertical="center" wrapText="1"/>
    </xf>
    <xf numFmtId="0" fontId="15" fillId="0" borderId="2" xfId="1" applyFont="1" applyBorder="1" applyAlignment="1">
      <alignment horizontal="left" vertical="center" wrapText="1" indent="4"/>
    </xf>
    <xf numFmtId="4" fontId="20" fillId="0" borderId="42" xfId="1" applyNumberFormat="1" applyFont="1" applyBorder="1" applyAlignment="1">
      <alignment vertical="center" wrapText="1"/>
    </xf>
    <xf numFmtId="0" fontId="79" fillId="0" borderId="0" xfId="64" applyNumberFormat="1" applyFont="1" applyAlignment="1">
      <alignment horizontal="left"/>
    </xf>
    <xf numFmtId="0" fontId="30" fillId="0" borderId="0" xfId="64"/>
    <xf numFmtId="0" fontId="31" fillId="0" borderId="44" xfId="64" applyNumberFormat="1" applyFont="1" applyBorder="1" applyAlignment="1">
      <alignment horizontal="center" vertical="center" wrapText="1"/>
    </xf>
    <xf numFmtId="0" fontId="31" fillId="0" borderId="9" xfId="64" applyNumberFormat="1" applyFont="1" applyBorder="1" applyAlignment="1">
      <alignment horizontal="center"/>
    </xf>
    <xf numFmtId="0" fontId="31" fillId="0" borderId="10" xfId="64" applyNumberFormat="1" applyFont="1" applyBorder="1" applyAlignment="1">
      <alignment horizontal="center"/>
    </xf>
    <xf numFmtId="0" fontId="31" fillId="0" borderId="14" xfId="64" applyNumberFormat="1" applyFont="1" applyBorder="1" applyAlignment="1">
      <alignment horizontal="center"/>
    </xf>
    <xf numFmtId="0" fontId="31" fillId="0" borderId="45" xfId="64" applyNumberFormat="1" applyFont="1" applyBorder="1" applyAlignment="1">
      <alignment horizontal="center"/>
    </xf>
    <xf numFmtId="0" fontId="79" fillId="0" borderId="46" xfId="64" applyNumberFormat="1" applyFont="1" applyBorder="1" applyAlignment="1">
      <alignment horizontal="left" vertical="top" wrapText="1"/>
    </xf>
    <xf numFmtId="167" fontId="31" fillId="0" borderId="12" xfId="64" applyNumberFormat="1" applyFont="1" applyBorder="1" applyAlignment="1">
      <alignment horizontal="right" vertical="top" wrapText="1"/>
    </xf>
    <xf numFmtId="0" fontId="31" fillId="0" borderId="12" xfId="64" applyNumberFormat="1" applyFont="1" applyBorder="1" applyAlignment="1">
      <alignment horizontal="right" vertical="top" wrapText="1"/>
    </xf>
    <xf numFmtId="0" fontId="31" fillId="0" borderId="47" xfId="64" applyNumberFormat="1" applyFont="1" applyBorder="1" applyAlignment="1">
      <alignment horizontal="right" vertical="top" wrapText="1"/>
    </xf>
    <xf numFmtId="0" fontId="31" fillId="0" borderId="46" xfId="64" applyNumberFormat="1" applyFont="1" applyBorder="1" applyAlignment="1">
      <alignment horizontal="left" vertical="top" wrapText="1" indent="1"/>
    </xf>
    <xf numFmtId="0" fontId="31" fillId="0" borderId="46" xfId="64" applyNumberFormat="1" applyFont="1" applyBorder="1" applyAlignment="1">
      <alignment horizontal="left" vertical="top" wrapText="1" indent="2"/>
    </xf>
    <xf numFmtId="172" fontId="31" fillId="0" borderId="12" xfId="64" applyNumberFormat="1" applyFont="1" applyBorder="1" applyAlignment="1">
      <alignment horizontal="right" vertical="top" wrapText="1"/>
    </xf>
    <xf numFmtId="167" fontId="31" fillId="0" borderId="47" xfId="64" applyNumberFormat="1" applyFont="1" applyBorder="1" applyAlignment="1">
      <alignment horizontal="right" vertical="top" wrapText="1"/>
    </xf>
    <xf numFmtId="0" fontId="79" fillId="0" borderId="15" xfId="64" applyNumberFormat="1" applyFont="1" applyBorder="1" applyAlignment="1">
      <alignment horizontal="left" vertical="top"/>
    </xf>
    <xf numFmtId="167" fontId="31" fillId="0" borderId="16" xfId="64" applyNumberFormat="1" applyFont="1" applyBorder="1" applyAlignment="1">
      <alignment horizontal="right" vertical="top" wrapText="1"/>
    </xf>
    <xf numFmtId="0" fontId="31" fillId="0" borderId="16" xfId="64" applyNumberFormat="1" applyFont="1" applyBorder="1" applyAlignment="1">
      <alignment horizontal="right" vertical="top" wrapText="1"/>
    </xf>
    <xf numFmtId="0" fontId="31" fillId="0" borderId="48" xfId="64" applyNumberFormat="1" applyFont="1" applyBorder="1" applyAlignment="1">
      <alignment horizontal="right" vertical="top" wrapText="1"/>
    </xf>
    <xf numFmtId="0" fontId="30" fillId="0" borderId="49" xfId="64" applyFont="1" applyBorder="1" applyAlignment="1">
      <alignment horizontal="left"/>
    </xf>
    <xf numFmtId="4" fontId="36" fillId="0" borderId="0" xfId="65" applyNumberFormat="1" applyFont="1" applyFill="1" applyBorder="1" applyAlignment="1">
      <alignment horizontal="center" vertical="center" wrapText="1"/>
    </xf>
    <xf numFmtId="4" fontId="0" fillId="0" borderId="0" xfId="0" applyNumberFormat="1"/>
    <xf numFmtId="0" fontId="0" fillId="0" borderId="2" xfId="0" applyBorder="1"/>
    <xf numFmtId="4" fontId="36" fillId="0" borderId="2" xfId="65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right"/>
    </xf>
    <xf numFmtId="4" fontId="0" fillId="0" borderId="0" xfId="0" applyNumberFormat="1" applyAlignment="1">
      <alignment horizontal="center"/>
    </xf>
    <xf numFmtId="4" fontId="0" fillId="0" borderId="2" xfId="0" applyNumberFormat="1" applyBorder="1" applyAlignment="1">
      <alignment horizontal="center"/>
    </xf>
    <xf numFmtId="167" fontId="0" fillId="0" borderId="0" xfId="0" applyNumberFormat="1"/>
    <xf numFmtId="173" fontId="0" fillId="0" borderId="0" xfId="0" applyNumberFormat="1"/>
    <xf numFmtId="4" fontId="0" fillId="0" borderId="2" xfId="0" applyNumberFormat="1" applyBorder="1"/>
    <xf numFmtId="0" fontId="63" fillId="0" borderId="2" xfId="0" applyFont="1" applyBorder="1" applyAlignment="1">
      <alignment horizontal="center" vertical="center" wrapText="1"/>
    </xf>
    <xf numFmtId="0" fontId="82" fillId="0" borderId="0" xfId="0" applyFont="1" applyAlignment="1">
      <alignment vertical="center" wrapText="1"/>
    </xf>
    <xf numFmtId="49" fontId="82" fillId="0" borderId="0" xfId="0" applyNumberFormat="1" applyFont="1" applyAlignment="1">
      <alignment horizontal="center" vertical="center" wrapText="1"/>
    </xf>
    <xf numFmtId="0" fontId="83" fillId="0" borderId="0" xfId="0" applyFont="1" applyAlignment="1">
      <alignment vertical="center" wrapText="1"/>
    </xf>
    <xf numFmtId="168" fontId="82" fillId="0" borderId="0" xfId="60" applyNumberFormat="1" applyFont="1" applyAlignment="1">
      <alignment vertical="center" wrapText="1"/>
    </xf>
    <xf numFmtId="0" fontId="11" fillId="0" borderId="5" xfId="1" applyFont="1" applyBorder="1" applyAlignment="1">
      <alignment horizontal="center" vertical="center" wrapText="1"/>
    </xf>
    <xf numFmtId="0" fontId="11" fillId="0" borderId="6" xfId="1" applyFont="1" applyBorder="1" applyAlignment="1">
      <alignment horizontal="center" vertical="center" wrapText="1"/>
    </xf>
    <xf numFmtId="0" fontId="11" fillId="0" borderId="17" xfId="1" applyFont="1" applyBorder="1" applyAlignment="1">
      <alignment horizontal="center" vertical="center" wrapText="1"/>
    </xf>
    <xf numFmtId="0" fontId="11" fillId="0" borderId="18" xfId="1" applyFont="1" applyBorder="1" applyAlignment="1">
      <alignment horizontal="center" vertical="center" wrapText="1"/>
    </xf>
    <xf numFmtId="0" fontId="14" fillId="5" borderId="5" xfId="1" applyFont="1" applyFill="1" applyBorder="1" applyAlignment="1">
      <alignment horizontal="center" vertical="center" wrapText="1"/>
    </xf>
    <xf numFmtId="0" fontId="14" fillId="5" borderId="6" xfId="1" applyFont="1" applyFill="1" applyBorder="1" applyAlignment="1">
      <alignment horizontal="center" vertical="center" wrapText="1"/>
    </xf>
    <xf numFmtId="0" fontId="16" fillId="0" borderId="5" xfId="1" applyFont="1" applyBorder="1" applyAlignment="1">
      <alignment horizontal="center" vertical="center" wrapText="1"/>
    </xf>
    <xf numFmtId="0" fontId="16" fillId="0" borderId="6" xfId="1" applyFont="1" applyBorder="1" applyAlignment="1">
      <alignment horizontal="center" vertical="center" wrapText="1"/>
    </xf>
    <xf numFmtId="0" fontId="11" fillId="0" borderId="3" xfId="1" applyFont="1" applyBorder="1" applyAlignment="1">
      <alignment horizontal="center" vertical="center" wrapText="1"/>
    </xf>
    <xf numFmtId="0" fontId="11" fillId="0" borderId="4" xfId="1" applyFont="1" applyBorder="1" applyAlignment="1">
      <alignment horizontal="center" vertical="center" wrapText="1"/>
    </xf>
    <xf numFmtId="49" fontId="34" fillId="3" borderId="10" xfId="1" applyNumberFormat="1" applyFont="1" applyFill="1" applyBorder="1" applyAlignment="1">
      <alignment horizontal="center" vertical="center" wrapText="1"/>
    </xf>
    <xf numFmtId="0" fontId="14" fillId="4" borderId="3" xfId="1" applyFont="1" applyFill="1" applyBorder="1" applyAlignment="1">
      <alignment horizontal="center" vertical="center" wrapText="1"/>
    </xf>
    <xf numFmtId="0" fontId="14" fillId="4" borderId="4" xfId="1" applyFont="1" applyFill="1" applyBorder="1" applyAlignment="1">
      <alignment horizontal="center" vertical="center" wrapText="1"/>
    </xf>
    <xf numFmtId="0" fontId="23" fillId="0" borderId="5" xfId="1" applyFont="1" applyBorder="1" applyAlignment="1">
      <alignment horizontal="center" vertical="center" wrapText="1"/>
    </xf>
    <xf numFmtId="0" fontId="23" fillId="0" borderId="6" xfId="1" applyFont="1" applyBorder="1" applyAlignment="1">
      <alignment horizontal="center" vertical="center" wrapText="1"/>
    </xf>
    <xf numFmtId="0" fontId="32" fillId="0" borderId="29" xfId="1" applyFont="1" applyBorder="1" applyAlignment="1">
      <alignment horizontal="left" vertical="center" wrapText="1" indent="2"/>
    </xf>
    <xf numFmtId="0" fontId="11" fillId="0" borderId="2" xfId="1" applyFont="1" applyBorder="1" applyAlignment="1">
      <alignment horizontal="center" vertical="center" wrapText="1"/>
    </xf>
    <xf numFmtId="0" fontId="33" fillId="0" borderId="0" xfId="1" applyFont="1" applyAlignment="1">
      <alignment horizontal="center" vertical="center" wrapText="1"/>
    </xf>
    <xf numFmtId="0" fontId="12" fillId="2" borderId="15" xfId="1" applyFont="1" applyFill="1" applyBorder="1" applyAlignment="1">
      <alignment horizontal="left" vertical="center" wrapText="1"/>
    </xf>
    <xf numFmtId="0" fontId="12" fillId="2" borderId="9" xfId="1" applyFont="1" applyFill="1" applyBorder="1" applyAlignment="1">
      <alignment horizontal="left" vertical="center" wrapText="1"/>
    </xf>
    <xf numFmtId="0" fontId="16" fillId="0" borderId="17" xfId="1" applyFont="1" applyBorder="1" applyAlignment="1">
      <alignment horizontal="center" vertical="center" wrapText="1"/>
    </xf>
    <xf numFmtId="0" fontId="16" fillId="0" borderId="18" xfId="1" applyFont="1" applyBorder="1" applyAlignment="1">
      <alignment horizontal="center" vertical="center" wrapText="1"/>
    </xf>
    <xf numFmtId="0" fontId="15" fillId="0" borderId="2" xfId="1" applyFont="1" applyBorder="1" applyAlignment="1">
      <alignment horizontal="center" vertical="center" wrapText="1"/>
    </xf>
    <xf numFmtId="0" fontId="14" fillId="5" borderId="25" xfId="1" applyFont="1" applyFill="1" applyBorder="1" applyAlignment="1">
      <alignment horizontal="center" vertical="center" wrapText="1"/>
    </xf>
    <xf numFmtId="0" fontId="14" fillId="5" borderId="39" xfId="1" applyFont="1" applyFill="1" applyBorder="1" applyAlignment="1">
      <alignment horizontal="center" vertical="center" wrapText="1"/>
    </xf>
    <xf numFmtId="0" fontId="78" fillId="6" borderId="2" xfId="0" applyFont="1" applyFill="1" applyBorder="1" applyAlignment="1">
      <alignment horizontal="left" vertical="center" wrapText="1"/>
    </xf>
    <xf numFmtId="0" fontId="78" fillId="6" borderId="5" xfId="0" applyFont="1" applyFill="1" applyBorder="1" applyAlignment="1">
      <alignment horizontal="left" vertical="center" wrapText="1"/>
    </xf>
    <xf numFmtId="0" fontId="78" fillId="6" borderId="26" xfId="0" applyFont="1" applyFill="1" applyBorder="1" applyAlignment="1">
      <alignment horizontal="left" vertical="center" wrapText="1"/>
    </xf>
    <xf numFmtId="0" fontId="78" fillId="6" borderId="6" xfId="0" applyFont="1" applyFill="1" applyBorder="1" applyAlignment="1">
      <alignment horizontal="left" vertical="center" wrapText="1"/>
    </xf>
    <xf numFmtId="49" fontId="75" fillId="0" borderId="0" xfId="0" applyNumberFormat="1" applyFont="1" applyAlignment="1">
      <alignment horizontal="justify" vertical="top" wrapText="1"/>
    </xf>
    <xf numFmtId="0" fontId="24" fillId="0" borderId="0" xfId="0" applyFont="1" applyAlignment="1">
      <alignment horizontal="center" vertical="center" wrapText="1"/>
    </xf>
    <xf numFmtId="49" fontId="29" fillId="0" borderId="2" xfId="0" applyNumberFormat="1" applyFont="1" applyBorder="1" applyAlignment="1">
      <alignment horizontal="center" vertical="center" wrapText="1"/>
    </xf>
    <xf numFmtId="0" fontId="29" fillId="0" borderId="2" xfId="0" applyFont="1" applyBorder="1" applyAlignment="1">
      <alignment horizontal="center" vertical="center" wrapText="1"/>
    </xf>
    <xf numFmtId="0" fontId="63" fillId="0" borderId="2" xfId="0" applyFont="1" applyBorder="1" applyAlignment="1">
      <alignment horizontal="center" vertical="center" wrapText="1"/>
    </xf>
    <xf numFmtId="0" fontId="65" fillId="0" borderId="13" xfId="0" applyFont="1" applyBorder="1" applyAlignment="1">
      <alignment horizontal="center" vertical="center" wrapText="1"/>
    </xf>
    <xf numFmtId="0" fontId="65" fillId="0" borderId="40" xfId="0" applyFont="1" applyBorder="1" applyAlignment="1">
      <alignment horizontal="center" vertical="center" wrapText="1"/>
    </xf>
    <xf numFmtId="0" fontId="65" fillId="0" borderId="12" xfId="0" applyFont="1" applyBorder="1" applyAlignment="1">
      <alignment horizontal="center" vertical="center" wrapText="1"/>
    </xf>
    <xf numFmtId="0" fontId="80" fillId="0" borderId="0" xfId="64" applyNumberFormat="1" applyFont="1" applyAlignment="1">
      <alignment horizontal="center"/>
    </xf>
    <xf numFmtId="0" fontId="79" fillId="0" borderId="0" xfId="64" applyNumberFormat="1" applyFont="1" applyAlignment="1">
      <alignment horizontal="center"/>
    </xf>
    <xf numFmtId="0" fontId="31" fillId="0" borderId="0" xfId="64" applyNumberFormat="1" applyFont="1" applyAlignment="1">
      <alignment horizontal="left" wrapText="1"/>
    </xf>
    <xf numFmtId="0" fontId="31" fillId="0" borderId="0" xfId="64" applyFont="1" applyAlignment="1">
      <alignment horizontal="left"/>
    </xf>
    <xf numFmtId="0" fontId="31" fillId="0" borderId="7" xfId="64" applyNumberFormat="1" applyFont="1" applyBorder="1" applyAlignment="1">
      <alignment horizontal="center" vertical="center" wrapText="1"/>
    </xf>
    <xf numFmtId="0" fontId="31" fillId="0" borderId="4" xfId="64" applyNumberFormat="1" applyFont="1" applyBorder="1" applyAlignment="1">
      <alignment horizontal="center" vertical="center" wrapText="1"/>
    </xf>
    <xf numFmtId="0" fontId="31" fillId="0" borderId="43" xfId="64" applyNumberFormat="1" applyFont="1" applyBorder="1" applyAlignment="1">
      <alignment horizontal="center" vertical="center" wrapText="1"/>
    </xf>
  </cellXfs>
  <cellStyles count="77">
    <cellStyle name="_4. Бюджетные формы ОАО ГПРГ" xfId="7"/>
    <cellStyle name="_Бюджетные формы РГК" xfId="8"/>
    <cellStyle name="_Форма 10 ГРО" xfId="9"/>
    <cellStyle name="20% - Акцент1 2" xfId="10"/>
    <cellStyle name="20% - Акцент2 2" xfId="11"/>
    <cellStyle name="20% - Акцент3 2" xfId="12"/>
    <cellStyle name="20% - Акцент4 2" xfId="13"/>
    <cellStyle name="20% - Акцент5 2" xfId="14"/>
    <cellStyle name="20% - Акцент6 2" xfId="15"/>
    <cellStyle name="40% - Акцент1 2" xfId="16"/>
    <cellStyle name="40% - Акцент2 2" xfId="17"/>
    <cellStyle name="40% - Акцент3 2" xfId="18"/>
    <cellStyle name="40% - Акцент4 2" xfId="19"/>
    <cellStyle name="40% - Акцент5 2" xfId="20"/>
    <cellStyle name="40% - Акцент6 2" xfId="21"/>
    <cellStyle name="60% - Акцент1 2" xfId="22"/>
    <cellStyle name="60% - Акцент2 2" xfId="23"/>
    <cellStyle name="60% - Акцент3 2" xfId="24"/>
    <cellStyle name="60% - Акцент4 2" xfId="25"/>
    <cellStyle name="60% - Акцент5 2" xfId="26"/>
    <cellStyle name="60% - Акцент6 2" xfId="27"/>
    <cellStyle name="Акцент1 2" xfId="28"/>
    <cellStyle name="Акцент2 2" xfId="29"/>
    <cellStyle name="Акцент3 2" xfId="30"/>
    <cellStyle name="Акцент4 2" xfId="31"/>
    <cellStyle name="Акцент5 2" xfId="32"/>
    <cellStyle name="Акцент6 2" xfId="33"/>
    <cellStyle name="Ввод  2" xfId="34"/>
    <cellStyle name="Вывод 2" xfId="35"/>
    <cellStyle name="Вычисление 2" xfId="36"/>
    <cellStyle name="Заголовок 1 2" xfId="37"/>
    <cellStyle name="Заголовок 2 2" xfId="38"/>
    <cellStyle name="Заголовок 3 2" xfId="39"/>
    <cellStyle name="Заголовок 4 2" xfId="40"/>
    <cellStyle name="Заголовок таблицы" xfId="41"/>
    <cellStyle name="Итог 2" xfId="42"/>
    <cellStyle name="Контрольная ячейка 2" xfId="43"/>
    <cellStyle name="Название 2" xfId="44"/>
    <cellStyle name="Нейтральный 2" xfId="45"/>
    <cellStyle name="Обычный" xfId="0" builtinId="0"/>
    <cellStyle name="Обычный 11 2 2 2" xfId="70"/>
    <cellStyle name="Обычный 15" xfId="65"/>
    <cellStyle name="Обычный 2" xfId="1"/>
    <cellStyle name="Обычный 2 2" xfId="47"/>
    <cellStyle name="Обычный 2 3" xfId="46"/>
    <cellStyle name="Обычный 21 6" xfId="72"/>
    <cellStyle name="Обычный 21 6 2" xfId="67"/>
    <cellStyle name="Обычный 21 6 2 2" xfId="73"/>
    <cellStyle name="Обычный 21 6 3" xfId="76"/>
    <cellStyle name="Обычный 21 8 2" xfId="71"/>
    <cellStyle name="Обычный 21 8 2 2" xfId="75"/>
    <cellStyle name="Обычный 3" xfId="3"/>
    <cellStyle name="Обычный 3 2" xfId="48"/>
    <cellStyle name="Обычный 4" xfId="4"/>
    <cellStyle name="Обычный 4 2" xfId="49"/>
    <cellStyle name="Обычный 5" xfId="5"/>
    <cellStyle name="Обычный 6" xfId="6"/>
    <cellStyle name="Обычный 7" xfId="50"/>
    <cellStyle name="Обычный 7 2" xfId="51"/>
    <cellStyle name="Обычный 8" xfId="59"/>
    <cellStyle name="Обычный 9" xfId="66"/>
    <cellStyle name="Обычный_Лист2" xfId="64"/>
    <cellStyle name="Плохой 2" xfId="52"/>
    <cellStyle name="Пояснение 2" xfId="53"/>
    <cellStyle name="Примечание 2" xfId="54"/>
    <cellStyle name="Процентный" xfId="60" builtinId="5"/>
    <cellStyle name="Процентный 2" xfId="61"/>
    <cellStyle name="Процентный 3" xfId="62"/>
    <cellStyle name="Связанная ячейка 2" xfId="55"/>
    <cellStyle name="Стиль 1" xfId="56"/>
    <cellStyle name="Стиль 1 2" xfId="68"/>
    <cellStyle name="Текст предупреждения 2" xfId="57"/>
    <cellStyle name="Финансовый" xfId="2" builtinId="3"/>
    <cellStyle name="Финансовый 12 8" xfId="69"/>
    <cellStyle name="Финансовый 12 8 2" xfId="74"/>
    <cellStyle name="Финансовый 2" xfId="63"/>
    <cellStyle name="Хороший 2" xfId="58"/>
  </cellStyles>
  <dxfs count="0"/>
  <tableStyles count="0" defaultTableStyle="TableStyleMedium2" defaultPivotStyle="PivotStyleLight16"/>
  <colors>
    <mruColors>
      <color rgb="FF66FF66"/>
      <color rgb="FFFF5050"/>
      <color rgb="FF00FF00"/>
      <color rgb="FF66FFFF"/>
      <color rgb="FF0000CC"/>
      <color rgb="FFFFFF99"/>
      <color rgb="FFFFFF00"/>
      <color rgb="FF99FFCC"/>
      <color rgb="FFFFFFCC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outlinePr summaryBelow="0"/>
    <pageSetUpPr fitToPage="1"/>
  </sheetPr>
  <dimension ref="B1:Z111"/>
  <sheetViews>
    <sheetView zoomScale="78" zoomScaleNormal="78" zoomScaleSheetLayoutView="100" workbookViewId="0">
      <pane xSplit="2" ySplit="3" topLeftCell="C76" activePane="bottomRight" state="frozen"/>
      <selection pane="topRight" activeCell="C1" sqref="C1"/>
      <selection pane="bottomLeft" activeCell="A4" sqref="A4"/>
      <selection pane="bottomRight" activeCell="J14" sqref="J14"/>
    </sheetView>
  </sheetViews>
  <sheetFormatPr defaultRowHeight="15" outlineLevelRow="2" outlineLevelCol="1" x14ac:dyDescent="0.2"/>
  <cols>
    <col min="1" max="1" width="1.28515625" style="2" customWidth="1"/>
    <col min="2" max="2" width="30.85546875" style="2" bestFit="1" customWidth="1"/>
    <col min="3" max="3" width="4.28515625" style="1" bestFit="1" customWidth="1"/>
    <col min="4" max="4" width="6.5703125" style="1" customWidth="1"/>
    <col min="5" max="10" width="14.28515625" style="2" customWidth="1" outlineLevel="1"/>
    <col min="11" max="16" width="9.7109375" style="2" bestFit="1" customWidth="1" outlineLevel="1"/>
    <col min="17" max="17" width="16.28515625" style="3" customWidth="1"/>
    <col min="18" max="18" width="14.140625" style="64" bestFit="1" customWidth="1"/>
    <col min="19" max="19" width="17.140625" style="2" customWidth="1"/>
    <col min="20" max="22" width="14.5703125" style="2" bestFit="1" customWidth="1" outlineLevel="1"/>
    <col min="23" max="23" width="1.5703125" style="2" customWidth="1" outlineLevel="1"/>
    <col min="24" max="24" width="15" style="2" bestFit="1" customWidth="1"/>
    <col min="25" max="27" width="16.5703125" style="2" customWidth="1"/>
    <col min="28" max="257" width="9.140625" style="2"/>
    <col min="258" max="258" width="1.28515625" style="2" customWidth="1"/>
    <col min="259" max="259" width="30.85546875" style="2" bestFit="1" customWidth="1"/>
    <col min="260" max="260" width="7.42578125" style="2" bestFit="1" customWidth="1"/>
    <col min="261" max="263" width="14.28515625" style="2" customWidth="1"/>
    <col min="264" max="269" width="13.140625" style="2" customWidth="1"/>
    <col min="270" max="272" width="14.28515625" style="2" customWidth="1"/>
    <col min="273" max="273" width="15.42578125" style="2" bestFit="1" customWidth="1"/>
    <col min="274" max="274" width="23.28515625" style="2" customWidth="1"/>
    <col min="275" max="513" width="9.140625" style="2"/>
    <col min="514" max="514" width="1.28515625" style="2" customWidth="1"/>
    <col min="515" max="515" width="30.85546875" style="2" bestFit="1" customWidth="1"/>
    <col min="516" max="516" width="7.42578125" style="2" bestFit="1" customWidth="1"/>
    <col min="517" max="519" width="14.28515625" style="2" customWidth="1"/>
    <col min="520" max="525" width="13.140625" style="2" customWidth="1"/>
    <col min="526" max="528" width="14.28515625" style="2" customWidth="1"/>
    <col min="529" max="529" width="15.42578125" style="2" bestFit="1" customWidth="1"/>
    <col min="530" max="530" width="23.28515625" style="2" customWidth="1"/>
    <col min="531" max="769" width="9.140625" style="2"/>
    <col min="770" max="770" width="1.28515625" style="2" customWidth="1"/>
    <col min="771" max="771" width="30.85546875" style="2" bestFit="1" customWidth="1"/>
    <col min="772" max="772" width="7.42578125" style="2" bestFit="1" customWidth="1"/>
    <col min="773" max="775" width="14.28515625" style="2" customWidth="1"/>
    <col min="776" max="781" width="13.140625" style="2" customWidth="1"/>
    <col min="782" max="784" width="14.28515625" style="2" customWidth="1"/>
    <col min="785" max="785" width="15.42578125" style="2" bestFit="1" customWidth="1"/>
    <col min="786" max="786" width="23.28515625" style="2" customWidth="1"/>
    <col min="787" max="1025" width="9.140625" style="2"/>
    <col min="1026" max="1026" width="1.28515625" style="2" customWidth="1"/>
    <col min="1027" max="1027" width="30.85546875" style="2" bestFit="1" customWidth="1"/>
    <col min="1028" max="1028" width="7.42578125" style="2" bestFit="1" customWidth="1"/>
    <col min="1029" max="1031" width="14.28515625" style="2" customWidth="1"/>
    <col min="1032" max="1037" width="13.140625" style="2" customWidth="1"/>
    <col min="1038" max="1040" width="14.28515625" style="2" customWidth="1"/>
    <col min="1041" max="1041" width="15.42578125" style="2" bestFit="1" customWidth="1"/>
    <col min="1042" max="1042" width="23.28515625" style="2" customWidth="1"/>
    <col min="1043" max="1281" width="9.140625" style="2"/>
    <col min="1282" max="1282" width="1.28515625" style="2" customWidth="1"/>
    <col min="1283" max="1283" width="30.85546875" style="2" bestFit="1" customWidth="1"/>
    <col min="1284" max="1284" width="7.42578125" style="2" bestFit="1" customWidth="1"/>
    <col min="1285" max="1287" width="14.28515625" style="2" customWidth="1"/>
    <col min="1288" max="1293" width="13.140625" style="2" customWidth="1"/>
    <col min="1294" max="1296" width="14.28515625" style="2" customWidth="1"/>
    <col min="1297" max="1297" width="15.42578125" style="2" bestFit="1" customWidth="1"/>
    <col min="1298" max="1298" width="23.28515625" style="2" customWidth="1"/>
    <col min="1299" max="1537" width="9.140625" style="2"/>
    <col min="1538" max="1538" width="1.28515625" style="2" customWidth="1"/>
    <col min="1539" max="1539" width="30.85546875" style="2" bestFit="1" customWidth="1"/>
    <col min="1540" max="1540" width="7.42578125" style="2" bestFit="1" customWidth="1"/>
    <col min="1541" max="1543" width="14.28515625" style="2" customWidth="1"/>
    <col min="1544" max="1549" width="13.140625" style="2" customWidth="1"/>
    <col min="1550" max="1552" width="14.28515625" style="2" customWidth="1"/>
    <col min="1553" max="1553" width="15.42578125" style="2" bestFit="1" customWidth="1"/>
    <col min="1554" max="1554" width="23.28515625" style="2" customWidth="1"/>
    <col min="1555" max="1793" width="9.140625" style="2"/>
    <col min="1794" max="1794" width="1.28515625" style="2" customWidth="1"/>
    <col min="1795" max="1795" width="30.85546875" style="2" bestFit="1" customWidth="1"/>
    <col min="1796" max="1796" width="7.42578125" style="2" bestFit="1" customWidth="1"/>
    <col min="1797" max="1799" width="14.28515625" style="2" customWidth="1"/>
    <col min="1800" max="1805" width="13.140625" style="2" customWidth="1"/>
    <col min="1806" max="1808" width="14.28515625" style="2" customWidth="1"/>
    <col min="1809" max="1809" width="15.42578125" style="2" bestFit="1" customWidth="1"/>
    <col min="1810" max="1810" width="23.28515625" style="2" customWidth="1"/>
    <col min="1811" max="2049" width="9.140625" style="2"/>
    <col min="2050" max="2050" width="1.28515625" style="2" customWidth="1"/>
    <col min="2051" max="2051" width="30.85546875" style="2" bestFit="1" customWidth="1"/>
    <col min="2052" max="2052" width="7.42578125" style="2" bestFit="1" customWidth="1"/>
    <col min="2053" max="2055" width="14.28515625" style="2" customWidth="1"/>
    <col min="2056" max="2061" width="13.140625" style="2" customWidth="1"/>
    <col min="2062" max="2064" width="14.28515625" style="2" customWidth="1"/>
    <col min="2065" max="2065" width="15.42578125" style="2" bestFit="1" customWidth="1"/>
    <col min="2066" max="2066" width="23.28515625" style="2" customWidth="1"/>
    <col min="2067" max="2305" width="9.140625" style="2"/>
    <col min="2306" max="2306" width="1.28515625" style="2" customWidth="1"/>
    <col min="2307" max="2307" width="30.85546875" style="2" bestFit="1" customWidth="1"/>
    <col min="2308" max="2308" width="7.42578125" style="2" bestFit="1" customWidth="1"/>
    <col min="2309" max="2311" width="14.28515625" style="2" customWidth="1"/>
    <col min="2312" max="2317" width="13.140625" style="2" customWidth="1"/>
    <col min="2318" max="2320" width="14.28515625" style="2" customWidth="1"/>
    <col min="2321" max="2321" width="15.42578125" style="2" bestFit="1" customWidth="1"/>
    <col min="2322" max="2322" width="23.28515625" style="2" customWidth="1"/>
    <col min="2323" max="2561" width="9.140625" style="2"/>
    <col min="2562" max="2562" width="1.28515625" style="2" customWidth="1"/>
    <col min="2563" max="2563" width="30.85546875" style="2" bestFit="1" customWidth="1"/>
    <col min="2564" max="2564" width="7.42578125" style="2" bestFit="1" customWidth="1"/>
    <col min="2565" max="2567" width="14.28515625" style="2" customWidth="1"/>
    <col min="2568" max="2573" width="13.140625" style="2" customWidth="1"/>
    <col min="2574" max="2576" width="14.28515625" style="2" customWidth="1"/>
    <col min="2577" max="2577" width="15.42578125" style="2" bestFit="1" customWidth="1"/>
    <col min="2578" max="2578" width="23.28515625" style="2" customWidth="1"/>
    <col min="2579" max="2817" width="9.140625" style="2"/>
    <col min="2818" max="2818" width="1.28515625" style="2" customWidth="1"/>
    <col min="2819" max="2819" width="30.85546875" style="2" bestFit="1" customWidth="1"/>
    <col min="2820" max="2820" width="7.42578125" style="2" bestFit="1" customWidth="1"/>
    <col min="2821" max="2823" width="14.28515625" style="2" customWidth="1"/>
    <col min="2824" max="2829" width="13.140625" style="2" customWidth="1"/>
    <col min="2830" max="2832" width="14.28515625" style="2" customWidth="1"/>
    <col min="2833" max="2833" width="15.42578125" style="2" bestFit="1" customWidth="1"/>
    <col min="2834" max="2834" width="23.28515625" style="2" customWidth="1"/>
    <col min="2835" max="3073" width="9.140625" style="2"/>
    <col min="3074" max="3074" width="1.28515625" style="2" customWidth="1"/>
    <col min="3075" max="3075" width="30.85546875" style="2" bestFit="1" customWidth="1"/>
    <col min="3076" max="3076" width="7.42578125" style="2" bestFit="1" customWidth="1"/>
    <col min="3077" max="3079" width="14.28515625" style="2" customWidth="1"/>
    <col min="3080" max="3085" width="13.140625" style="2" customWidth="1"/>
    <col min="3086" max="3088" width="14.28515625" style="2" customWidth="1"/>
    <col min="3089" max="3089" width="15.42578125" style="2" bestFit="1" customWidth="1"/>
    <col min="3090" max="3090" width="23.28515625" style="2" customWidth="1"/>
    <col min="3091" max="3329" width="9.140625" style="2"/>
    <col min="3330" max="3330" width="1.28515625" style="2" customWidth="1"/>
    <col min="3331" max="3331" width="30.85546875" style="2" bestFit="1" customWidth="1"/>
    <col min="3332" max="3332" width="7.42578125" style="2" bestFit="1" customWidth="1"/>
    <col min="3333" max="3335" width="14.28515625" style="2" customWidth="1"/>
    <col min="3336" max="3341" width="13.140625" style="2" customWidth="1"/>
    <col min="3342" max="3344" width="14.28515625" style="2" customWidth="1"/>
    <col min="3345" max="3345" width="15.42578125" style="2" bestFit="1" customWidth="1"/>
    <col min="3346" max="3346" width="23.28515625" style="2" customWidth="1"/>
    <col min="3347" max="3585" width="9.140625" style="2"/>
    <col min="3586" max="3586" width="1.28515625" style="2" customWidth="1"/>
    <col min="3587" max="3587" width="30.85546875" style="2" bestFit="1" customWidth="1"/>
    <col min="3588" max="3588" width="7.42578125" style="2" bestFit="1" customWidth="1"/>
    <col min="3589" max="3591" width="14.28515625" style="2" customWidth="1"/>
    <col min="3592" max="3597" width="13.140625" style="2" customWidth="1"/>
    <col min="3598" max="3600" width="14.28515625" style="2" customWidth="1"/>
    <col min="3601" max="3601" width="15.42578125" style="2" bestFit="1" customWidth="1"/>
    <col min="3602" max="3602" width="23.28515625" style="2" customWidth="1"/>
    <col min="3603" max="3841" width="9.140625" style="2"/>
    <col min="3842" max="3842" width="1.28515625" style="2" customWidth="1"/>
    <col min="3843" max="3843" width="30.85546875" style="2" bestFit="1" customWidth="1"/>
    <col min="3844" max="3844" width="7.42578125" style="2" bestFit="1" customWidth="1"/>
    <col min="3845" max="3847" width="14.28515625" style="2" customWidth="1"/>
    <col min="3848" max="3853" width="13.140625" style="2" customWidth="1"/>
    <col min="3854" max="3856" width="14.28515625" style="2" customWidth="1"/>
    <col min="3857" max="3857" width="15.42578125" style="2" bestFit="1" customWidth="1"/>
    <col min="3858" max="3858" width="23.28515625" style="2" customWidth="1"/>
    <col min="3859" max="4097" width="9.140625" style="2"/>
    <col min="4098" max="4098" width="1.28515625" style="2" customWidth="1"/>
    <col min="4099" max="4099" width="30.85546875" style="2" bestFit="1" customWidth="1"/>
    <col min="4100" max="4100" width="7.42578125" style="2" bestFit="1" customWidth="1"/>
    <col min="4101" max="4103" width="14.28515625" style="2" customWidth="1"/>
    <col min="4104" max="4109" width="13.140625" style="2" customWidth="1"/>
    <col min="4110" max="4112" width="14.28515625" style="2" customWidth="1"/>
    <col min="4113" max="4113" width="15.42578125" style="2" bestFit="1" customWidth="1"/>
    <col min="4114" max="4114" width="23.28515625" style="2" customWidth="1"/>
    <col min="4115" max="4353" width="9.140625" style="2"/>
    <col min="4354" max="4354" width="1.28515625" style="2" customWidth="1"/>
    <col min="4355" max="4355" width="30.85546875" style="2" bestFit="1" customWidth="1"/>
    <col min="4356" max="4356" width="7.42578125" style="2" bestFit="1" customWidth="1"/>
    <col min="4357" max="4359" width="14.28515625" style="2" customWidth="1"/>
    <col min="4360" max="4365" width="13.140625" style="2" customWidth="1"/>
    <col min="4366" max="4368" width="14.28515625" style="2" customWidth="1"/>
    <col min="4369" max="4369" width="15.42578125" style="2" bestFit="1" customWidth="1"/>
    <col min="4370" max="4370" width="23.28515625" style="2" customWidth="1"/>
    <col min="4371" max="4609" width="9.140625" style="2"/>
    <col min="4610" max="4610" width="1.28515625" style="2" customWidth="1"/>
    <col min="4611" max="4611" width="30.85546875" style="2" bestFit="1" customWidth="1"/>
    <col min="4612" max="4612" width="7.42578125" style="2" bestFit="1" customWidth="1"/>
    <col min="4613" max="4615" width="14.28515625" style="2" customWidth="1"/>
    <col min="4616" max="4621" width="13.140625" style="2" customWidth="1"/>
    <col min="4622" max="4624" width="14.28515625" style="2" customWidth="1"/>
    <col min="4625" max="4625" width="15.42578125" style="2" bestFit="1" customWidth="1"/>
    <col min="4626" max="4626" width="23.28515625" style="2" customWidth="1"/>
    <col min="4627" max="4865" width="9.140625" style="2"/>
    <col min="4866" max="4866" width="1.28515625" style="2" customWidth="1"/>
    <col min="4867" max="4867" width="30.85546875" style="2" bestFit="1" customWidth="1"/>
    <col min="4868" max="4868" width="7.42578125" style="2" bestFit="1" customWidth="1"/>
    <col min="4869" max="4871" width="14.28515625" style="2" customWidth="1"/>
    <col min="4872" max="4877" width="13.140625" style="2" customWidth="1"/>
    <col min="4878" max="4880" width="14.28515625" style="2" customWidth="1"/>
    <col min="4881" max="4881" width="15.42578125" style="2" bestFit="1" customWidth="1"/>
    <col min="4882" max="4882" width="23.28515625" style="2" customWidth="1"/>
    <col min="4883" max="5121" width="9.140625" style="2"/>
    <col min="5122" max="5122" width="1.28515625" style="2" customWidth="1"/>
    <col min="5123" max="5123" width="30.85546875" style="2" bestFit="1" customWidth="1"/>
    <col min="5124" max="5124" width="7.42578125" style="2" bestFit="1" customWidth="1"/>
    <col min="5125" max="5127" width="14.28515625" style="2" customWidth="1"/>
    <col min="5128" max="5133" width="13.140625" style="2" customWidth="1"/>
    <col min="5134" max="5136" width="14.28515625" style="2" customWidth="1"/>
    <col min="5137" max="5137" width="15.42578125" style="2" bestFit="1" customWidth="1"/>
    <col min="5138" max="5138" width="23.28515625" style="2" customWidth="1"/>
    <col min="5139" max="5377" width="9.140625" style="2"/>
    <col min="5378" max="5378" width="1.28515625" style="2" customWidth="1"/>
    <col min="5379" max="5379" width="30.85546875" style="2" bestFit="1" customWidth="1"/>
    <col min="5380" max="5380" width="7.42578125" style="2" bestFit="1" customWidth="1"/>
    <col min="5381" max="5383" width="14.28515625" style="2" customWidth="1"/>
    <col min="5384" max="5389" width="13.140625" style="2" customWidth="1"/>
    <col min="5390" max="5392" width="14.28515625" style="2" customWidth="1"/>
    <col min="5393" max="5393" width="15.42578125" style="2" bestFit="1" customWidth="1"/>
    <col min="5394" max="5394" width="23.28515625" style="2" customWidth="1"/>
    <col min="5395" max="5633" width="9.140625" style="2"/>
    <col min="5634" max="5634" width="1.28515625" style="2" customWidth="1"/>
    <col min="5635" max="5635" width="30.85546875" style="2" bestFit="1" customWidth="1"/>
    <col min="5636" max="5636" width="7.42578125" style="2" bestFit="1" customWidth="1"/>
    <col min="5637" max="5639" width="14.28515625" style="2" customWidth="1"/>
    <col min="5640" max="5645" width="13.140625" style="2" customWidth="1"/>
    <col min="5646" max="5648" width="14.28515625" style="2" customWidth="1"/>
    <col min="5649" max="5649" width="15.42578125" style="2" bestFit="1" customWidth="1"/>
    <col min="5650" max="5650" width="23.28515625" style="2" customWidth="1"/>
    <col min="5651" max="5889" width="9.140625" style="2"/>
    <col min="5890" max="5890" width="1.28515625" style="2" customWidth="1"/>
    <col min="5891" max="5891" width="30.85546875" style="2" bestFit="1" customWidth="1"/>
    <col min="5892" max="5892" width="7.42578125" style="2" bestFit="1" customWidth="1"/>
    <col min="5893" max="5895" width="14.28515625" style="2" customWidth="1"/>
    <col min="5896" max="5901" width="13.140625" style="2" customWidth="1"/>
    <col min="5902" max="5904" width="14.28515625" style="2" customWidth="1"/>
    <col min="5905" max="5905" width="15.42578125" style="2" bestFit="1" customWidth="1"/>
    <col min="5906" max="5906" width="23.28515625" style="2" customWidth="1"/>
    <col min="5907" max="6145" width="9.140625" style="2"/>
    <col min="6146" max="6146" width="1.28515625" style="2" customWidth="1"/>
    <col min="6147" max="6147" width="30.85546875" style="2" bestFit="1" customWidth="1"/>
    <col min="6148" max="6148" width="7.42578125" style="2" bestFit="1" customWidth="1"/>
    <col min="6149" max="6151" width="14.28515625" style="2" customWidth="1"/>
    <col min="6152" max="6157" width="13.140625" style="2" customWidth="1"/>
    <col min="6158" max="6160" width="14.28515625" style="2" customWidth="1"/>
    <col min="6161" max="6161" width="15.42578125" style="2" bestFit="1" customWidth="1"/>
    <col min="6162" max="6162" width="23.28515625" style="2" customWidth="1"/>
    <col min="6163" max="6401" width="9.140625" style="2"/>
    <col min="6402" max="6402" width="1.28515625" style="2" customWidth="1"/>
    <col min="6403" max="6403" width="30.85546875" style="2" bestFit="1" customWidth="1"/>
    <col min="6404" max="6404" width="7.42578125" style="2" bestFit="1" customWidth="1"/>
    <col min="6405" max="6407" width="14.28515625" style="2" customWidth="1"/>
    <col min="6408" max="6413" width="13.140625" style="2" customWidth="1"/>
    <col min="6414" max="6416" width="14.28515625" style="2" customWidth="1"/>
    <col min="6417" max="6417" width="15.42578125" style="2" bestFit="1" customWidth="1"/>
    <col min="6418" max="6418" width="23.28515625" style="2" customWidth="1"/>
    <col min="6419" max="6657" width="9.140625" style="2"/>
    <col min="6658" max="6658" width="1.28515625" style="2" customWidth="1"/>
    <col min="6659" max="6659" width="30.85546875" style="2" bestFit="1" customWidth="1"/>
    <col min="6660" max="6660" width="7.42578125" style="2" bestFit="1" customWidth="1"/>
    <col min="6661" max="6663" width="14.28515625" style="2" customWidth="1"/>
    <col min="6664" max="6669" width="13.140625" style="2" customWidth="1"/>
    <col min="6670" max="6672" width="14.28515625" style="2" customWidth="1"/>
    <col min="6673" max="6673" width="15.42578125" style="2" bestFit="1" customWidth="1"/>
    <col min="6674" max="6674" width="23.28515625" style="2" customWidth="1"/>
    <col min="6675" max="6913" width="9.140625" style="2"/>
    <col min="6914" max="6914" width="1.28515625" style="2" customWidth="1"/>
    <col min="6915" max="6915" width="30.85546875" style="2" bestFit="1" customWidth="1"/>
    <col min="6916" max="6916" width="7.42578125" style="2" bestFit="1" customWidth="1"/>
    <col min="6917" max="6919" width="14.28515625" style="2" customWidth="1"/>
    <col min="6920" max="6925" width="13.140625" style="2" customWidth="1"/>
    <col min="6926" max="6928" width="14.28515625" style="2" customWidth="1"/>
    <col min="6929" max="6929" width="15.42578125" style="2" bestFit="1" customWidth="1"/>
    <col min="6930" max="6930" width="23.28515625" style="2" customWidth="1"/>
    <col min="6931" max="7169" width="9.140625" style="2"/>
    <col min="7170" max="7170" width="1.28515625" style="2" customWidth="1"/>
    <col min="7171" max="7171" width="30.85546875" style="2" bestFit="1" customWidth="1"/>
    <col min="7172" max="7172" width="7.42578125" style="2" bestFit="1" customWidth="1"/>
    <col min="7173" max="7175" width="14.28515625" style="2" customWidth="1"/>
    <col min="7176" max="7181" width="13.140625" style="2" customWidth="1"/>
    <col min="7182" max="7184" width="14.28515625" style="2" customWidth="1"/>
    <col min="7185" max="7185" width="15.42578125" style="2" bestFit="1" customWidth="1"/>
    <col min="7186" max="7186" width="23.28515625" style="2" customWidth="1"/>
    <col min="7187" max="7425" width="9.140625" style="2"/>
    <col min="7426" max="7426" width="1.28515625" style="2" customWidth="1"/>
    <col min="7427" max="7427" width="30.85546875" style="2" bestFit="1" customWidth="1"/>
    <col min="7428" max="7428" width="7.42578125" style="2" bestFit="1" customWidth="1"/>
    <col min="7429" max="7431" width="14.28515625" style="2" customWidth="1"/>
    <col min="7432" max="7437" width="13.140625" style="2" customWidth="1"/>
    <col min="7438" max="7440" width="14.28515625" style="2" customWidth="1"/>
    <col min="7441" max="7441" width="15.42578125" style="2" bestFit="1" customWidth="1"/>
    <col min="7442" max="7442" width="23.28515625" style="2" customWidth="1"/>
    <col min="7443" max="7681" width="9.140625" style="2"/>
    <col min="7682" max="7682" width="1.28515625" style="2" customWidth="1"/>
    <col min="7683" max="7683" width="30.85546875" style="2" bestFit="1" customWidth="1"/>
    <col min="7684" max="7684" width="7.42578125" style="2" bestFit="1" customWidth="1"/>
    <col min="7685" max="7687" width="14.28515625" style="2" customWidth="1"/>
    <col min="7688" max="7693" width="13.140625" style="2" customWidth="1"/>
    <col min="7694" max="7696" width="14.28515625" style="2" customWidth="1"/>
    <col min="7697" max="7697" width="15.42578125" style="2" bestFit="1" customWidth="1"/>
    <col min="7698" max="7698" width="23.28515625" style="2" customWidth="1"/>
    <col min="7699" max="7937" width="9.140625" style="2"/>
    <col min="7938" max="7938" width="1.28515625" style="2" customWidth="1"/>
    <col min="7939" max="7939" width="30.85546875" style="2" bestFit="1" customWidth="1"/>
    <col min="7940" max="7940" width="7.42578125" style="2" bestFit="1" customWidth="1"/>
    <col min="7941" max="7943" width="14.28515625" style="2" customWidth="1"/>
    <col min="7944" max="7949" width="13.140625" style="2" customWidth="1"/>
    <col min="7950" max="7952" width="14.28515625" style="2" customWidth="1"/>
    <col min="7953" max="7953" width="15.42578125" style="2" bestFit="1" customWidth="1"/>
    <col min="7954" max="7954" width="23.28515625" style="2" customWidth="1"/>
    <col min="7955" max="8193" width="9.140625" style="2"/>
    <col min="8194" max="8194" width="1.28515625" style="2" customWidth="1"/>
    <col min="8195" max="8195" width="30.85546875" style="2" bestFit="1" customWidth="1"/>
    <col min="8196" max="8196" width="7.42578125" style="2" bestFit="1" customWidth="1"/>
    <col min="8197" max="8199" width="14.28515625" style="2" customWidth="1"/>
    <col min="8200" max="8205" width="13.140625" style="2" customWidth="1"/>
    <col min="8206" max="8208" width="14.28515625" style="2" customWidth="1"/>
    <col min="8209" max="8209" width="15.42578125" style="2" bestFit="1" customWidth="1"/>
    <col min="8210" max="8210" width="23.28515625" style="2" customWidth="1"/>
    <col min="8211" max="8449" width="9.140625" style="2"/>
    <col min="8450" max="8450" width="1.28515625" style="2" customWidth="1"/>
    <col min="8451" max="8451" width="30.85546875" style="2" bestFit="1" customWidth="1"/>
    <col min="8452" max="8452" width="7.42578125" style="2" bestFit="1" customWidth="1"/>
    <col min="8453" max="8455" width="14.28515625" style="2" customWidth="1"/>
    <col min="8456" max="8461" width="13.140625" style="2" customWidth="1"/>
    <col min="8462" max="8464" width="14.28515625" style="2" customWidth="1"/>
    <col min="8465" max="8465" width="15.42578125" style="2" bestFit="1" customWidth="1"/>
    <col min="8466" max="8466" width="23.28515625" style="2" customWidth="1"/>
    <col min="8467" max="8705" width="9.140625" style="2"/>
    <col min="8706" max="8706" width="1.28515625" style="2" customWidth="1"/>
    <col min="8707" max="8707" width="30.85546875" style="2" bestFit="1" customWidth="1"/>
    <col min="8708" max="8708" width="7.42578125" style="2" bestFit="1" customWidth="1"/>
    <col min="8709" max="8711" width="14.28515625" style="2" customWidth="1"/>
    <col min="8712" max="8717" width="13.140625" style="2" customWidth="1"/>
    <col min="8718" max="8720" width="14.28515625" style="2" customWidth="1"/>
    <col min="8721" max="8721" width="15.42578125" style="2" bestFit="1" customWidth="1"/>
    <col min="8722" max="8722" width="23.28515625" style="2" customWidth="1"/>
    <col min="8723" max="8961" width="9.140625" style="2"/>
    <col min="8962" max="8962" width="1.28515625" style="2" customWidth="1"/>
    <col min="8963" max="8963" width="30.85546875" style="2" bestFit="1" customWidth="1"/>
    <col min="8964" max="8964" width="7.42578125" style="2" bestFit="1" customWidth="1"/>
    <col min="8965" max="8967" width="14.28515625" style="2" customWidth="1"/>
    <col min="8968" max="8973" width="13.140625" style="2" customWidth="1"/>
    <col min="8974" max="8976" width="14.28515625" style="2" customWidth="1"/>
    <col min="8977" max="8977" width="15.42578125" style="2" bestFit="1" customWidth="1"/>
    <col min="8978" max="8978" width="23.28515625" style="2" customWidth="1"/>
    <col min="8979" max="9217" width="9.140625" style="2"/>
    <col min="9218" max="9218" width="1.28515625" style="2" customWidth="1"/>
    <col min="9219" max="9219" width="30.85546875" style="2" bestFit="1" customWidth="1"/>
    <col min="9220" max="9220" width="7.42578125" style="2" bestFit="1" customWidth="1"/>
    <col min="9221" max="9223" width="14.28515625" style="2" customWidth="1"/>
    <col min="9224" max="9229" width="13.140625" style="2" customWidth="1"/>
    <col min="9230" max="9232" width="14.28515625" style="2" customWidth="1"/>
    <col min="9233" max="9233" width="15.42578125" style="2" bestFit="1" customWidth="1"/>
    <col min="9234" max="9234" width="23.28515625" style="2" customWidth="1"/>
    <col min="9235" max="9473" width="9.140625" style="2"/>
    <col min="9474" max="9474" width="1.28515625" style="2" customWidth="1"/>
    <col min="9475" max="9475" width="30.85546875" style="2" bestFit="1" customWidth="1"/>
    <col min="9476" max="9476" width="7.42578125" style="2" bestFit="1" customWidth="1"/>
    <col min="9477" max="9479" width="14.28515625" style="2" customWidth="1"/>
    <col min="9480" max="9485" width="13.140625" style="2" customWidth="1"/>
    <col min="9486" max="9488" width="14.28515625" style="2" customWidth="1"/>
    <col min="9489" max="9489" width="15.42578125" style="2" bestFit="1" customWidth="1"/>
    <col min="9490" max="9490" width="23.28515625" style="2" customWidth="1"/>
    <col min="9491" max="9729" width="9.140625" style="2"/>
    <col min="9730" max="9730" width="1.28515625" style="2" customWidth="1"/>
    <col min="9731" max="9731" width="30.85546875" style="2" bestFit="1" customWidth="1"/>
    <col min="9732" max="9732" width="7.42578125" style="2" bestFit="1" customWidth="1"/>
    <col min="9733" max="9735" width="14.28515625" style="2" customWidth="1"/>
    <col min="9736" max="9741" width="13.140625" style="2" customWidth="1"/>
    <col min="9742" max="9744" width="14.28515625" style="2" customWidth="1"/>
    <col min="9745" max="9745" width="15.42578125" style="2" bestFit="1" customWidth="1"/>
    <col min="9746" max="9746" width="23.28515625" style="2" customWidth="1"/>
    <col min="9747" max="9985" width="9.140625" style="2"/>
    <col min="9986" max="9986" width="1.28515625" style="2" customWidth="1"/>
    <col min="9987" max="9987" width="30.85546875" style="2" bestFit="1" customWidth="1"/>
    <col min="9988" max="9988" width="7.42578125" style="2" bestFit="1" customWidth="1"/>
    <col min="9989" max="9991" width="14.28515625" style="2" customWidth="1"/>
    <col min="9992" max="9997" width="13.140625" style="2" customWidth="1"/>
    <col min="9998" max="10000" width="14.28515625" style="2" customWidth="1"/>
    <col min="10001" max="10001" width="15.42578125" style="2" bestFit="1" customWidth="1"/>
    <col min="10002" max="10002" width="23.28515625" style="2" customWidth="1"/>
    <col min="10003" max="10241" width="9.140625" style="2"/>
    <col min="10242" max="10242" width="1.28515625" style="2" customWidth="1"/>
    <col min="10243" max="10243" width="30.85546875" style="2" bestFit="1" customWidth="1"/>
    <col min="10244" max="10244" width="7.42578125" style="2" bestFit="1" customWidth="1"/>
    <col min="10245" max="10247" width="14.28515625" style="2" customWidth="1"/>
    <col min="10248" max="10253" width="13.140625" style="2" customWidth="1"/>
    <col min="10254" max="10256" width="14.28515625" style="2" customWidth="1"/>
    <col min="10257" max="10257" width="15.42578125" style="2" bestFit="1" customWidth="1"/>
    <col min="10258" max="10258" width="23.28515625" style="2" customWidth="1"/>
    <col min="10259" max="10497" width="9.140625" style="2"/>
    <col min="10498" max="10498" width="1.28515625" style="2" customWidth="1"/>
    <col min="10499" max="10499" width="30.85546875" style="2" bestFit="1" customWidth="1"/>
    <col min="10500" max="10500" width="7.42578125" style="2" bestFit="1" customWidth="1"/>
    <col min="10501" max="10503" width="14.28515625" style="2" customWidth="1"/>
    <col min="10504" max="10509" width="13.140625" style="2" customWidth="1"/>
    <col min="10510" max="10512" width="14.28515625" style="2" customWidth="1"/>
    <col min="10513" max="10513" width="15.42578125" style="2" bestFit="1" customWidth="1"/>
    <col min="10514" max="10514" width="23.28515625" style="2" customWidth="1"/>
    <col min="10515" max="10753" width="9.140625" style="2"/>
    <col min="10754" max="10754" width="1.28515625" style="2" customWidth="1"/>
    <col min="10755" max="10755" width="30.85546875" style="2" bestFit="1" customWidth="1"/>
    <col min="10756" max="10756" width="7.42578125" style="2" bestFit="1" customWidth="1"/>
    <col min="10757" max="10759" width="14.28515625" style="2" customWidth="1"/>
    <col min="10760" max="10765" width="13.140625" style="2" customWidth="1"/>
    <col min="10766" max="10768" width="14.28515625" style="2" customWidth="1"/>
    <col min="10769" max="10769" width="15.42578125" style="2" bestFit="1" customWidth="1"/>
    <col min="10770" max="10770" width="23.28515625" style="2" customWidth="1"/>
    <col min="10771" max="11009" width="9.140625" style="2"/>
    <col min="11010" max="11010" width="1.28515625" style="2" customWidth="1"/>
    <col min="11011" max="11011" width="30.85546875" style="2" bestFit="1" customWidth="1"/>
    <col min="11012" max="11012" width="7.42578125" style="2" bestFit="1" customWidth="1"/>
    <col min="11013" max="11015" width="14.28515625" style="2" customWidth="1"/>
    <col min="11016" max="11021" width="13.140625" style="2" customWidth="1"/>
    <col min="11022" max="11024" width="14.28515625" style="2" customWidth="1"/>
    <col min="11025" max="11025" width="15.42578125" style="2" bestFit="1" customWidth="1"/>
    <col min="11026" max="11026" width="23.28515625" style="2" customWidth="1"/>
    <col min="11027" max="11265" width="9.140625" style="2"/>
    <col min="11266" max="11266" width="1.28515625" style="2" customWidth="1"/>
    <col min="11267" max="11267" width="30.85546875" style="2" bestFit="1" customWidth="1"/>
    <col min="11268" max="11268" width="7.42578125" style="2" bestFit="1" customWidth="1"/>
    <col min="11269" max="11271" width="14.28515625" style="2" customWidth="1"/>
    <col min="11272" max="11277" width="13.140625" style="2" customWidth="1"/>
    <col min="11278" max="11280" width="14.28515625" style="2" customWidth="1"/>
    <col min="11281" max="11281" width="15.42578125" style="2" bestFit="1" customWidth="1"/>
    <col min="11282" max="11282" width="23.28515625" style="2" customWidth="1"/>
    <col min="11283" max="11521" width="9.140625" style="2"/>
    <col min="11522" max="11522" width="1.28515625" style="2" customWidth="1"/>
    <col min="11523" max="11523" width="30.85546875" style="2" bestFit="1" customWidth="1"/>
    <col min="11524" max="11524" width="7.42578125" style="2" bestFit="1" customWidth="1"/>
    <col min="11525" max="11527" width="14.28515625" style="2" customWidth="1"/>
    <col min="11528" max="11533" width="13.140625" style="2" customWidth="1"/>
    <col min="11534" max="11536" width="14.28515625" style="2" customWidth="1"/>
    <col min="11537" max="11537" width="15.42578125" style="2" bestFit="1" customWidth="1"/>
    <col min="11538" max="11538" width="23.28515625" style="2" customWidth="1"/>
    <col min="11539" max="11777" width="9.140625" style="2"/>
    <col min="11778" max="11778" width="1.28515625" style="2" customWidth="1"/>
    <col min="11779" max="11779" width="30.85546875" style="2" bestFit="1" customWidth="1"/>
    <col min="11780" max="11780" width="7.42578125" style="2" bestFit="1" customWidth="1"/>
    <col min="11781" max="11783" width="14.28515625" style="2" customWidth="1"/>
    <col min="11784" max="11789" width="13.140625" style="2" customWidth="1"/>
    <col min="11790" max="11792" width="14.28515625" style="2" customWidth="1"/>
    <col min="11793" max="11793" width="15.42578125" style="2" bestFit="1" customWidth="1"/>
    <col min="11794" max="11794" width="23.28515625" style="2" customWidth="1"/>
    <col min="11795" max="12033" width="9.140625" style="2"/>
    <col min="12034" max="12034" width="1.28515625" style="2" customWidth="1"/>
    <col min="12035" max="12035" width="30.85546875" style="2" bestFit="1" customWidth="1"/>
    <col min="12036" max="12036" width="7.42578125" style="2" bestFit="1" customWidth="1"/>
    <col min="12037" max="12039" width="14.28515625" style="2" customWidth="1"/>
    <col min="12040" max="12045" width="13.140625" style="2" customWidth="1"/>
    <col min="12046" max="12048" width="14.28515625" style="2" customWidth="1"/>
    <col min="12049" max="12049" width="15.42578125" style="2" bestFit="1" customWidth="1"/>
    <col min="12050" max="12050" width="23.28515625" style="2" customWidth="1"/>
    <col min="12051" max="12289" width="9.140625" style="2"/>
    <col min="12290" max="12290" width="1.28515625" style="2" customWidth="1"/>
    <col min="12291" max="12291" width="30.85546875" style="2" bestFit="1" customWidth="1"/>
    <col min="12292" max="12292" width="7.42578125" style="2" bestFit="1" customWidth="1"/>
    <col min="12293" max="12295" width="14.28515625" style="2" customWidth="1"/>
    <col min="12296" max="12301" width="13.140625" style="2" customWidth="1"/>
    <col min="12302" max="12304" width="14.28515625" style="2" customWidth="1"/>
    <col min="12305" max="12305" width="15.42578125" style="2" bestFit="1" customWidth="1"/>
    <col min="12306" max="12306" width="23.28515625" style="2" customWidth="1"/>
    <col min="12307" max="12545" width="9.140625" style="2"/>
    <col min="12546" max="12546" width="1.28515625" style="2" customWidth="1"/>
    <col min="12547" max="12547" width="30.85546875" style="2" bestFit="1" customWidth="1"/>
    <col min="12548" max="12548" width="7.42578125" style="2" bestFit="1" customWidth="1"/>
    <col min="12549" max="12551" width="14.28515625" style="2" customWidth="1"/>
    <col min="12552" max="12557" width="13.140625" style="2" customWidth="1"/>
    <col min="12558" max="12560" width="14.28515625" style="2" customWidth="1"/>
    <col min="12561" max="12561" width="15.42578125" style="2" bestFit="1" customWidth="1"/>
    <col min="12562" max="12562" width="23.28515625" style="2" customWidth="1"/>
    <col min="12563" max="12801" width="9.140625" style="2"/>
    <col min="12802" max="12802" width="1.28515625" style="2" customWidth="1"/>
    <col min="12803" max="12803" width="30.85546875" style="2" bestFit="1" customWidth="1"/>
    <col min="12804" max="12804" width="7.42578125" style="2" bestFit="1" customWidth="1"/>
    <col min="12805" max="12807" width="14.28515625" style="2" customWidth="1"/>
    <col min="12808" max="12813" width="13.140625" style="2" customWidth="1"/>
    <col min="12814" max="12816" width="14.28515625" style="2" customWidth="1"/>
    <col min="12817" max="12817" width="15.42578125" style="2" bestFit="1" customWidth="1"/>
    <col min="12818" max="12818" width="23.28515625" style="2" customWidth="1"/>
    <col min="12819" max="13057" width="9.140625" style="2"/>
    <col min="13058" max="13058" width="1.28515625" style="2" customWidth="1"/>
    <col min="13059" max="13059" width="30.85546875" style="2" bestFit="1" customWidth="1"/>
    <col min="13060" max="13060" width="7.42578125" style="2" bestFit="1" customWidth="1"/>
    <col min="13061" max="13063" width="14.28515625" style="2" customWidth="1"/>
    <col min="13064" max="13069" width="13.140625" style="2" customWidth="1"/>
    <col min="13070" max="13072" width="14.28515625" style="2" customWidth="1"/>
    <col min="13073" max="13073" width="15.42578125" style="2" bestFit="1" customWidth="1"/>
    <col min="13074" max="13074" width="23.28515625" style="2" customWidth="1"/>
    <col min="13075" max="13313" width="9.140625" style="2"/>
    <col min="13314" max="13314" width="1.28515625" style="2" customWidth="1"/>
    <col min="13315" max="13315" width="30.85546875" style="2" bestFit="1" customWidth="1"/>
    <col min="13316" max="13316" width="7.42578125" style="2" bestFit="1" customWidth="1"/>
    <col min="13317" max="13319" width="14.28515625" style="2" customWidth="1"/>
    <col min="13320" max="13325" width="13.140625" style="2" customWidth="1"/>
    <col min="13326" max="13328" width="14.28515625" style="2" customWidth="1"/>
    <col min="13329" max="13329" width="15.42578125" style="2" bestFit="1" customWidth="1"/>
    <col min="13330" max="13330" width="23.28515625" style="2" customWidth="1"/>
    <col min="13331" max="13569" width="9.140625" style="2"/>
    <col min="13570" max="13570" width="1.28515625" style="2" customWidth="1"/>
    <col min="13571" max="13571" width="30.85546875" style="2" bestFit="1" customWidth="1"/>
    <col min="13572" max="13572" width="7.42578125" style="2" bestFit="1" customWidth="1"/>
    <col min="13573" max="13575" width="14.28515625" style="2" customWidth="1"/>
    <col min="13576" max="13581" width="13.140625" style="2" customWidth="1"/>
    <col min="13582" max="13584" width="14.28515625" style="2" customWidth="1"/>
    <col min="13585" max="13585" width="15.42578125" style="2" bestFit="1" customWidth="1"/>
    <col min="13586" max="13586" width="23.28515625" style="2" customWidth="1"/>
    <col min="13587" max="13825" width="9.140625" style="2"/>
    <col min="13826" max="13826" width="1.28515625" style="2" customWidth="1"/>
    <col min="13827" max="13827" width="30.85546875" style="2" bestFit="1" customWidth="1"/>
    <col min="13828" max="13828" width="7.42578125" style="2" bestFit="1" customWidth="1"/>
    <col min="13829" max="13831" width="14.28515625" style="2" customWidth="1"/>
    <col min="13832" max="13837" width="13.140625" style="2" customWidth="1"/>
    <col min="13838" max="13840" width="14.28515625" style="2" customWidth="1"/>
    <col min="13841" max="13841" width="15.42578125" style="2" bestFit="1" customWidth="1"/>
    <col min="13842" max="13842" width="23.28515625" style="2" customWidth="1"/>
    <col min="13843" max="14081" width="9.140625" style="2"/>
    <col min="14082" max="14082" width="1.28515625" style="2" customWidth="1"/>
    <col min="14083" max="14083" width="30.85546875" style="2" bestFit="1" customWidth="1"/>
    <col min="14084" max="14084" width="7.42578125" style="2" bestFit="1" customWidth="1"/>
    <col min="14085" max="14087" width="14.28515625" style="2" customWidth="1"/>
    <col min="14088" max="14093" width="13.140625" style="2" customWidth="1"/>
    <col min="14094" max="14096" width="14.28515625" style="2" customWidth="1"/>
    <col min="14097" max="14097" width="15.42578125" style="2" bestFit="1" customWidth="1"/>
    <col min="14098" max="14098" width="23.28515625" style="2" customWidth="1"/>
    <col min="14099" max="14337" width="9.140625" style="2"/>
    <col min="14338" max="14338" width="1.28515625" style="2" customWidth="1"/>
    <col min="14339" max="14339" width="30.85546875" style="2" bestFit="1" customWidth="1"/>
    <col min="14340" max="14340" width="7.42578125" style="2" bestFit="1" customWidth="1"/>
    <col min="14341" max="14343" width="14.28515625" style="2" customWidth="1"/>
    <col min="14344" max="14349" width="13.140625" style="2" customWidth="1"/>
    <col min="14350" max="14352" width="14.28515625" style="2" customWidth="1"/>
    <col min="14353" max="14353" width="15.42578125" style="2" bestFit="1" customWidth="1"/>
    <col min="14354" max="14354" width="23.28515625" style="2" customWidth="1"/>
    <col min="14355" max="14593" width="9.140625" style="2"/>
    <col min="14594" max="14594" width="1.28515625" style="2" customWidth="1"/>
    <col min="14595" max="14595" width="30.85546875" style="2" bestFit="1" customWidth="1"/>
    <col min="14596" max="14596" width="7.42578125" style="2" bestFit="1" customWidth="1"/>
    <col min="14597" max="14599" width="14.28515625" style="2" customWidth="1"/>
    <col min="14600" max="14605" width="13.140625" style="2" customWidth="1"/>
    <col min="14606" max="14608" width="14.28515625" style="2" customWidth="1"/>
    <col min="14609" max="14609" width="15.42578125" style="2" bestFit="1" customWidth="1"/>
    <col min="14610" max="14610" width="23.28515625" style="2" customWidth="1"/>
    <col min="14611" max="14849" width="9.140625" style="2"/>
    <col min="14850" max="14850" width="1.28515625" style="2" customWidth="1"/>
    <col min="14851" max="14851" width="30.85546875" style="2" bestFit="1" customWidth="1"/>
    <col min="14852" max="14852" width="7.42578125" style="2" bestFit="1" customWidth="1"/>
    <col min="14853" max="14855" width="14.28515625" style="2" customWidth="1"/>
    <col min="14856" max="14861" width="13.140625" style="2" customWidth="1"/>
    <col min="14862" max="14864" width="14.28515625" style="2" customWidth="1"/>
    <col min="14865" max="14865" width="15.42578125" style="2" bestFit="1" customWidth="1"/>
    <col min="14866" max="14866" width="23.28515625" style="2" customWidth="1"/>
    <col min="14867" max="15105" width="9.140625" style="2"/>
    <col min="15106" max="15106" width="1.28515625" style="2" customWidth="1"/>
    <col min="15107" max="15107" width="30.85546875" style="2" bestFit="1" customWidth="1"/>
    <col min="15108" max="15108" width="7.42578125" style="2" bestFit="1" customWidth="1"/>
    <col min="15109" max="15111" width="14.28515625" style="2" customWidth="1"/>
    <col min="15112" max="15117" width="13.140625" style="2" customWidth="1"/>
    <col min="15118" max="15120" width="14.28515625" style="2" customWidth="1"/>
    <col min="15121" max="15121" width="15.42578125" style="2" bestFit="1" customWidth="1"/>
    <col min="15122" max="15122" width="23.28515625" style="2" customWidth="1"/>
    <col min="15123" max="15361" width="9.140625" style="2"/>
    <col min="15362" max="15362" width="1.28515625" style="2" customWidth="1"/>
    <col min="15363" max="15363" width="30.85546875" style="2" bestFit="1" customWidth="1"/>
    <col min="15364" max="15364" width="7.42578125" style="2" bestFit="1" customWidth="1"/>
    <col min="15365" max="15367" width="14.28515625" style="2" customWidth="1"/>
    <col min="15368" max="15373" width="13.140625" style="2" customWidth="1"/>
    <col min="15374" max="15376" width="14.28515625" style="2" customWidth="1"/>
    <col min="15377" max="15377" width="15.42578125" style="2" bestFit="1" customWidth="1"/>
    <col min="15378" max="15378" width="23.28515625" style="2" customWidth="1"/>
    <col min="15379" max="15617" width="9.140625" style="2"/>
    <col min="15618" max="15618" width="1.28515625" style="2" customWidth="1"/>
    <col min="15619" max="15619" width="30.85546875" style="2" bestFit="1" customWidth="1"/>
    <col min="15620" max="15620" width="7.42578125" style="2" bestFit="1" customWidth="1"/>
    <col min="15621" max="15623" width="14.28515625" style="2" customWidth="1"/>
    <col min="15624" max="15629" width="13.140625" style="2" customWidth="1"/>
    <col min="15630" max="15632" width="14.28515625" style="2" customWidth="1"/>
    <col min="15633" max="15633" width="15.42578125" style="2" bestFit="1" customWidth="1"/>
    <col min="15634" max="15634" width="23.28515625" style="2" customWidth="1"/>
    <col min="15635" max="15873" width="9.140625" style="2"/>
    <col min="15874" max="15874" width="1.28515625" style="2" customWidth="1"/>
    <col min="15875" max="15875" width="30.85546875" style="2" bestFit="1" customWidth="1"/>
    <col min="15876" max="15876" width="7.42578125" style="2" bestFit="1" customWidth="1"/>
    <col min="15877" max="15879" width="14.28515625" style="2" customWidth="1"/>
    <col min="15880" max="15885" width="13.140625" style="2" customWidth="1"/>
    <col min="15886" max="15888" width="14.28515625" style="2" customWidth="1"/>
    <col min="15889" max="15889" width="15.42578125" style="2" bestFit="1" customWidth="1"/>
    <col min="15890" max="15890" width="23.28515625" style="2" customWidth="1"/>
    <col min="15891" max="16129" width="9.140625" style="2"/>
    <col min="16130" max="16130" width="1.28515625" style="2" customWidth="1"/>
    <col min="16131" max="16131" width="30.85546875" style="2" bestFit="1" customWidth="1"/>
    <col min="16132" max="16132" width="7.42578125" style="2" bestFit="1" customWidth="1"/>
    <col min="16133" max="16135" width="14.28515625" style="2" customWidth="1"/>
    <col min="16136" max="16141" width="13.140625" style="2" customWidth="1"/>
    <col min="16142" max="16144" width="14.28515625" style="2" customWidth="1"/>
    <col min="16145" max="16145" width="15.42578125" style="2" bestFit="1" customWidth="1"/>
    <col min="16146" max="16146" width="23.28515625" style="2" customWidth="1"/>
    <col min="16147" max="16384" width="9.140625" style="2"/>
  </cols>
  <sheetData>
    <row r="1" spans="2:26" s="32" customFormat="1" ht="20.25" x14ac:dyDescent="0.2">
      <c r="B1" s="189" t="s">
        <v>113</v>
      </c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Q1" s="189"/>
      <c r="R1" s="63"/>
    </row>
    <row r="2" spans="2:26" ht="16.5" thickBot="1" x14ac:dyDescent="0.25">
      <c r="E2" s="78" t="e">
        <f>#REF!-E81</f>
        <v>#REF!</v>
      </c>
      <c r="F2" s="78" t="e">
        <f>#REF!-F81</f>
        <v>#REF!</v>
      </c>
      <c r="G2" s="78" t="e">
        <f>#REF!-G81</f>
        <v>#REF!</v>
      </c>
      <c r="H2" s="78" t="e">
        <f>#REF!-H81</f>
        <v>#REF!</v>
      </c>
      <c r="I2" s="78" t="e">
        <f>#REF!-I81</f>
        <v>#REF!</v>
      </c>
      <c r="J2" s="78" t="e">
        <f>#REF!-J81</f>
        <v>#REF!</v>
      </c>
      <c r="K2" s="78" t="e">
        <f>#REF!-K81</f>
        <v>#REF!</v>
      </c>
      <c r="L2" s="78" t="e">
        <f>#REF!-L81</f>
        <v>#REF!</v>
      </c>
      <c r="M2" s="78" t="e">
        <f>#REF!-M81</f>
        <v>#REF!</v>
      </c>
      <c r="N2" s="78" t="e">
        <f>#REF!-N81</f>
        <v>#REF!</v>
      </c>
      <c r="O2" s="78" t="e">
        <f>#REF!-O81</f>
        <v>#REF!</v>
      </c>
      <c r="S2" s="187" t="s">
        <v>70</v>
      </c>
      <c r="T2" s="187"/>
      <c r="U2" s="187"/>
      <c r="V2" s="187"/>
    </row>
    <row r="3" spans="2:26" s="22" customFormat="1" ht="30" x14ac:dyDescent="0.2">
      <c r="B3" s="35"/>
      <c r="C3" s="180" t="s">
        <v>23</v>
      </c>
      <c r="D3" s="181"/>
      <c r="E3" s="36" t="s">
        <v>0</v>
      </c>
      <c r="F3" s="36" t="s">
        <v>1</v>
      </c>
      <c r="G3" s="36" t="s">
        <v>2</v>
      </c>
      <c r="H3" s="36" t="s">
        <v>3</v>
      </c>
      <c r="I3" s="36" t="s">
        <v>4</v>
      </c>
      <c r="J3" s="36" t="s">
        <v>5</v>
      </c>
      <c r="K3" s="36" t="s">
        <v>6</v>
      </c>
      <c r="L3" s="36" t="s">
        <v>7</v>
      </c>
      <c r="M3" s="36" t="s">
        <v>8</v>
      </c>
      <c r="N3" s="36" t="s">
        <v>9</v>
      </c>
      <c r="O3" s="36" t="s">
        <v>10</v>
      </c>
      <c r="P3" s="38" t="s">
        <v>11</v>
      </c>
      <c r="Q3" s="52" t="s">
        <v>108</v>
      </c>
      <c r="R3" s="65"/>
      <c r="S3" s="36" t="s">
        <v>78</v>
      </c>
      <c r="T3" s="36" t="s">
        <v>79</v>
      </c>
      <c r="U3" s="36" t="s">
        <v>106</v>
      </c>
      <c r="V3" s="36" t="s">
        <v>109</v>
      </c>
      <c r="X3" s="36" t="s">
        <v>110</v>
      </c>
      <c r="Y3" s="36" t="s">
        <v>80</v>
      </c>
      <c r="Z3" s="36" t="s">
        <v>111</v>
      </c>
    </row>
    <row r="4" spans="2:26" s="33" customFormat="1" ht="11.25" thickBot="1" x14ac:dyDescent="0.25">
      <c r="B4" s="37" t="s">
        <v>51</v>
      </c>
      <c r="C4" s="182" t="s">
        <v>52</v>
      </c>
      <c r="D4" s="182"/>
      <c r="E4" s="34" t="s">
        <v>53</v>
      </c>
      <c r="F4" s="34" t="s">
        <v>54</v>
      </c>
      <c r="G4" s="34" t="s">
        <v>55</v>
      </c>
      <c r="H4" s="34" t="s">
        <v>56</v>
      </c>
      <c r="I4" s="34" t="s">
        <v>57</v>
      </c>
      <c r="J4" s="34" t="s">
        <v>58</v>
      </c>
      <c r="K4" s="34" t="s">
        <v>59</v>
      </c>
      <c r="L4" s="34" t="s">
        <v>60</v>
      </c>
      <c r="M4" s="34" t="s">
        <v>61</v>
      </c>
      <c r="N4" s="34" t="s">
        <v>62</v>
      </c>
      <c r="O4" s="34" t="s">
        <v>63</v>
      </c>
      <c r="P4" s="39" t="s">
        <v>64</v>
      </c>
      <c r="Q4" s="53" t="s">
        <v>65</v>
      </c>
      <c r="R4" s="66"/>
      <c r="S4" s="34" t="s">
        <v>66</v>
      </c>
      <c r="T4" s="34" t="s">
        <v>67</v>
      </c>
      <c r="U4" s="34" t="s">
        <v>68</v>
      </c>
      <c r="V4" s="34" t="s">
        <v>69</v>
      </c>
      <c r="X4" s="72" t="s">
        <v>68</v>
      </c>
      <c r="Y4" s="72" t="s">
        <v>68</v>
      </c>
      <c r="Z4" s="72" t="s">
        <v>68</v>
      </c>
    </row>
    <row r="5" spans="2:26" s="21" customFormat="1" x14ac:dyDescent="0.2">
      <c r="B5" s="190" t="s">
        <v>24</v>
      </c>
      <c r="C5" s="24" t="s">
        <v>31</v>
      </c>
      <c r="D5" s="24" t="s">
        <v>47</v>
      </c>
      <c r="E5" s="25" t="e">
        <f>#REF!</f>
        <v>#REF!</v>
      </c>
      <c r="F5" s="25" t="e">
        <f>#REF!</f>
        <v>#REF!</v>
      </c>
      <c r="G5" s="25" t="e">
        <f>#REF!</f>
        <v>#REF!</v>
      </c>
      <c r="H5" s="25" t="e">
        <f>#REF!</f>
        <v>#REF!</v>
      </c>
      <c r="I5" s="25" t="e">
        <f>#REF!</f>
        <v>#REF!</v>
      </c>
      <c r="J5" s="25" t="e">
        <f>#REF!</f>
        <v>#REF!</v>
      </c>
      <c r="K5" s="25" t="e">
        <f>#REF!</f>
        <v>#REF!</v>
      </c>
      <c r="L5" s="25" t="e">
        <f>#REF!</f>
        <v>#REF!</v>
      </c>
      <c r="M5" s="25" t="e">
        <f>#REF!</f>
        <v>#REF!</v>
      </c>
      <c r="N5" s="25" t="e">
        <f>#REF!</f>
        <v>#REF!</v>
      </c>
      <c r="O5" s="25" t="e">
        <f>#REF!</f>
        <v>#REF!</v>
      </c>
      <c r="P5" s="40" t="e">
        <f>#REF!</f>
        <v>#REF!</v>
      </c>
      <c r="Q5" s="54" t="e">
        <f>E5+F5+G5+H5+I5+J5+K5+L5+M5+N5+O5+P5</f>
        <v>#REF!</v>
      </c>
      <c r="R5" s="67"/>
      <c r="S5" s="25" t="e">
        <f>E5+F5+G5</f>
        <v>#REF!</v>
      </c>
      <c r="T5" s="25" t="e">
        <f>H5+I5+J5</f>
        <v>#REF!</v>
      </c>
      <c r="U5" s="25" t="e">
        <f>K5+L5+M5</f>
        <v>#REF!</v>
      </c>
      <c r="V5" s="25" t="e">
        <f>N5+O5+P5</f>
        <v>#REF!</v>
      </c>
      <c r="X5" s="25" t="e">
        <f>S5+T5</f>
        <v>#REF!</v>
      </c>
      <c r="Y5" s="25" t="e">
        <f>S5+T5+U5</f>
        <v>#REF!</v>
      </c>
      <c r="Z5" s="25" t="e">
        <f>S5+T5+U5+V5</f>
        <v>#REF!</v>
      </c>
    </row>
    <row r="6" spans="2:26" s="3" customFormat="1" ht="21.75" thickBot="1" x14ac:dyDescent="0.25">
      <c r="B6" s="191"/>
      <c r="C6" s="26" t="s">
        <v>31</v>
      </c>
      <c r="D6" s="26" t="s">
        <v>48</v>
      </c>
      <c r="E6" s="27" t="e">
        <f>E7+E19</f>
        <v>#REF!</v>
      </c>
      <c r="F6" s="27" t="e">
        <f t="shared" ref="F6:P6" si="0">F7+F19</f>
        <v>#REF!</v>
      </c>
      <c r="G6" s="27" t="e">
        <f t="shared" si="0"/>
        <v>#REF!</v>
      </c>
      <c r="H6" s="27" t="e">
        <f t="shared" si="0"/>
        <v>#REF!</v>
      </c>
      <c r="I6" s="27" t="e">
        <f t="shared" si="0"/>
        <v>#REF!</v>
      </c>
      <c r="J6" s="27" t="e">
        <f t="shared" si="0"/>
        <v>#REF!</v>
      </c>
      <c r="K6" s="27" t="e">
        <f t="shared" si="0"/>
        <v>#REF!</v>
      </c>
      <c r="L6" s="27" t="e">
        <f>L7+L19</f>
        <v>#REF!</v>
      </c>
      <c r="M6" s="27" t="e">
        <f>M7+M19</f>
        <v>#REF!</v>
      </c>
      <c r="N6" s="27" t="e">
        <f t="shared" si="0"/>
        <v>#REF!</v>
      </c>
      <c r="O6" s="27" t="e">
        <f t="shared" si="0"/>
        <v>#REF!</v>
      </c>
      <c r="P6" s="41" t="e">
        <f t="shared" si="0"/>
        <v>#REF!</v>
      </c>
      <c r="Q6" s="55" t="e">
        <f>E6+F6+G6+H6+I6+J6+K6+L6+M6+N6+O6+P6</f>
        <v>#REF!</v>
      </c>
      <c r="R6" s="68"/>
      <c r="S6" s="27" t="e">
        <f>E6+F6+G6</f>
        <v>#REF!</v>
      </c>
      <c r="T6" s="27" t="e">
        <f>H6+I6+J6</f>
        <v>#REF!</v>
      </c>
      <c r="U6" s="27" t="e">
        <f>K6+L6+M6</f>
        <v>#REF!</v>
      </c>
      <c r="V6" s="27" t="e">
        <f>N6+O6+P6</f>
        <v>#REF!</v>
      </c>
      <c r="X6" s="27" t="e">
        <f>S6+T6</f>
        <v>#REF!</v>
      </c>
      <c r="Y6" s="27" t="e">
        <f>S6+T6+U6</f>
        <v>#REF!</v>
      </c>
      <c r="Z6" s="27" t="e">
        <f>S6+T6+U6+V6</f>
        <v>#REF!</v>
      </c>
    </row>
    <row r="7" spans="2:26" s="3" customFormat="1" ht="14.25" x14ac:dyDescent="0.2">
      <c r="B7" s="28" t="s">
        <v>25</v>
      </c>
      <c r="C7" s="183" t="s">
        <v>31</v>
      </c>
      <c r="D7" s="184"/>
      <c r="E7" s="29" t="e">
        <f>#REF!</f>
        <v>#REF!</v>
      </c>
      <c r="F7" s="29" t="e">
        <f>#REF!</f>
        <v>#REF!</v>
      </c>
      <c r="G7" s="29" t="e">
        <f>#REF!</f>
        <v>#REF!</v>
      </c>
      <c r="H7" s="29" t="e">
        <f>#REF!</f>
        <v>#REF!</v>
      </c>
      <c r="I7" s="29" t="e">
        <f>#REF!</f>
        <v>#REF!</v>
      </c>
      <c r="J7" s="29" t="e">
        <f>#REF!</f>
        <v>#REF!</v>
      </c>
      <c r="K7" s="29" t="e">
        <f>#REF!</f>
        <v>#REF!</v>
      </c>
      <c r="L7" s="29" t="e">
        <f>#REF!</f>
        <v>#REF!</v>
      </c>
      <c r="M7" s="29" t="e">
        <f>#REF!</f>
        <v>#REF!</v>
      </c>
      <c r="N7" s="29" t="e">
        <f>#REF!</f>
        <v>#REF!</v>
      </c>
      <c r="O7" s="29" t="e">
        <f>#REF!</f>
        <v>#REF!</v>
      </c>
      <c r="P7" s="42" t="e">
        <f>#REF!</f>
        <v>#REF!</v>
      </c>
      <c r="Q7" s="56" t="e">
        <f>SUM(E7:P7)</f>
        <v>#REF!</v>
      </c>
      <c r="R7" s="68"/>
      <c r="S7" s="29" t="e">
        <f>E7+F7+G7</f>
        <v>#REF!</v>
      </c>
      <c r="T7" s="29" t="e">
        <f>H7+I7+J7</f>
        <v>#REF!</v>
      </c>
      <c r="U7" s="29" t="e">
        <f>K7+L7+M7</f>
        <v>#REF!</v>
      </c>
      <c r="V7" s="29" t="e">
        <f>N7+O7+P7</f>
        <v>#REF!</v>
      </c>
      <c r="X7" s="29" t="e">
        <f>S7+T7</f>
        <v>#REF!</v>
      </c>
      <c r="Y7" s="29" t="e">
        <f>S7+T7+U7</f>
        <v>#REF!</v>
      </c>
      <c r="Z7" s="29" t="e">
        <f>S7+T7+U7+V7</f>
        <v>#REF!</v>
      </c>
    </row>
    <row r="8" spans="2:26" outlineLevel="1" x14ac:dyDescent="0.2">
      <c r="B8" s="4" t="s">
        <v>12</v>
      </c>
      <c r="C8" s="172" t="s">
        <v>13</v>
      </c>
      <c r="D8" s="173"/>
      <c r="E8" s="5" t="e">
        <f>#REF!</f>
        <v>#REF!</v>
      </c>
      <c r="F8" s="5" t="e">
        <f>#REF!</f>
        <v>#REF!</v>
      </c>
      <c r="G8" s="5" t="e">
        <f>#REF!</f>
        <v>#REF!</v>
      </c>
      <c r="H8" s="5" t="e">
        <f>#REF!</f>
        <v>#REF!</v>
      </c>
      <c r="I8" s="5" t="e">
        <f>#REF!</f>
        <v>#REF!</v>
      </c>
      <c r="J8" s="5" t="e">
        <f>#REF!</f>
        <v>#REF!</v>
      </c>
      <c r="K8" s="5" t="e">
        <f>#REF!</f>
        <v>#REF!</v>
      </c>
      <c r="L8" s="5" t="e">
        <f>#REF!</f>
        <v>#REF!</v>
      </c>
      <c r="M8" s="5" t="e">
        <f>#REF!</f>
        <v>#REF!</v>
      </c>
      <c r="N8" s="5" t="e">
        <f>#REF!</f>
        <v>#REF!</v>
      </c>
      <c r="O8" s="5" t="e">
        <f>#REF!</f>
        <v>#REF!</v>
      </c>
      <c r="P8" s="43" t="e">
        <f>#REF!</f>
        <v>#REF!</v>
      </c>
      <c r="Q8" s="57" t="e">
        <f>Q7/Q10</f>
        <v>#REF!</v>
      </c>
      <c r="R8" s="69"/>
      <c r="S8" s="5" t="e">
        <f>S7/S10</f>
        <v>#REF!</v>
      </c>
      <c r="T8" s="5" t="e">
        <f>T7/T10</f>
        <v>#REF!</v>
      </c>
      <c r="U8" s="5" t="e">
        <f>U7/U10</f>
        <v>#REF!</v>
      </c>
      <c r="V8" s="5" t="e">
        <f>V7/V10</f>
        <v>#REF!</v>
      </c>
      <c r="X8" s="5" t="e">
        <f>X7/X10</f>
        <v>#REF!</v>
      </c>
      <c r="Y8" s="5" t="e">
        <f>Y7/Y10</f>
        <v>#REF!</v>
      </c>
      <c r="Z8" s="5" t="e">
        <f>Z7/Z10</f>
        <v>#REF!</v>
      </c>
    </row>
    <row r="9" spans="2:26" s="17" customFormat="1" outlineLevel="1" x14ac:dyDescent="0.2">
      <c r="B9" s="19" t="s">
        <v>45</v>
      </c>
      <c r="C9" s="185" t="s">
        <v>13</v>
      </c>
      <c r="D9" s="186"/>
      <c r="E9" s="18" t="e">
        <f>#REF!</f>
        <v>#REF!</v>
      </c>
      <c r="F9" s="18" t="e">
        <f>#REF!</f>
        <v>#REF!</v>
      </c>
      <c r="G9" s="18" t="e">
        <f>#REF!</f>
        <v>#REF!</v>
      </c>
      <c r="H9" s="18" t="e">
        <f>#REF!</f>
        <v>#REF!</v>
      </c>
      <c r="I9" s="18" t="e">
        <f>#REF!</f>
        <v>#REF!</v>
      </c>
      <c r="J9" s="18" t="e">
        <f>#REF!</f>
        <v>#REF!</v>
      </c>
      <c r="K9" s="18" t="e">
        <f>#REF!</f>
        <v>#REF!</v>
      </c>
      <c r="L9" s="18" t="e">
        <f>#REF!</f>
        <v>#REF!</v>
      </c>
      <c r="M9" s="18" t="e">
        <f>#REF!</f>
        <v>#REF!</v>
      </c>
      <c r="N9" s="18" t="e">
        <f>#REF!</f>
        <v>#REF!</v>
      </c>
      <c r="O9" s="18" t="e">
        <f>#REF!</f>
        <v>#REF!</v>
      </c>
      <c r="P9" s="44" t="e">
        <f>#REF!</f>
        <v>#REF!</v>
      </c>
      <c r="Q9" s="133"/>
      <c r="R9" s="70"/>
      <c r="S9" s="130"/>
      <c r="T9" s="130"/>
      <c r="U9" s="130"/>
      <c r="V9" s="130"/>
      <c r="X9" s="130"/>
      <c r="Y9" s="130"/>
      <c r="Z9" s="130"/>
    </row>
    <row r="10" spans="2:26" ht="30" outlineLevel="1" x14ac:dyDescent="0.2">
      <c r="B10" s="4" t="s">
        <v>50</v>
      </c>
      <c r="C10" s="172" t="s">
        <v>14</v>
      </c>
      <c r="D10" s="173"/>
      <c r="E10" s="6" t="e">
        <f>E11+E12+E13+E15+E14+E16+E17+E18</f>
        <v>#REF!</v>
      </c>
      <c r="F10" s="6" t="e">
        <f>F11+F12+F13+F15+F14+F16+F17+F18</f>
        <v>#REF!</v>
      </c>
      <c r="G10" s="6" t="e">
        <f t="shared" ref="G10:P10" si="1">G11+G12+G13+G15+G14+G16+G17+G18</f>
        <v>#REF!</v>
      </c>
      <c r="H10" s="6" t="e">
        <f t="shared" si="1"/>
        <v>#REF!</v>
      </c>
      <c r="I10" s="6" t="e">
        <f t="shared" si="1"/>
        <v>#REF!</v>
      </c>
      <c r="J10" s="6" t="e">
        <f t="shared" si="1"/>
        <v>#REF!</v>
      </c>
      <c r="K10" s="6" t="e">
        <f t="shared" si="1"/>
        <v>#REF!</v>
      </c>
      <c r="L10" s="6" t="e">
        <f t="shared" si="1"/>
        <v>#REF!</v>
      </c>
      <c r="M10" s="6" t="e">
        <f t="shared" si="1"/>
        <v>#REF!</v>
      </c>
      <c r="N10" s="6" t="e">
        <f t="shared" si="1"/>
        <v>#REF!</v>
      </c>
      <c r="O10" s="6" t="e">
        <f t="shared" si="1"/>
        <v>#REF!</v>
      </c>
      <c r="P10" s="45" t="e">
        <f t="shared" si="1"/>
        <v>#REF!</v>
      </c>
      <c r="Q10" s="58" t="e">
        <f t="shared" ref="Q10:Q19" si="2">SUM(E10:P10)</f>
        <v>#REF!</v>
      </c>
      <c r="R10" s="69"/>
      <c r="S10" s="6" t="e">
        <f>E10+F10+G10</f>
        <v>#REF!</v>
      </c>
      <c r="T10" s="6" t="e">
        <f>H10+I10+J10</f>
        <v>#REF!</v>
      </c>
      <c r="U10" s="6" t="e">
        <f>K10+L10+M10</f>
        <v>#REF!</v>
      </c>
      <c r="V10" s="6" t="e">
        <f t="shared" ref="V10:V19" si="3">N10+O10+P10</f>
        <v>#REF!</v>
      </c>
      <c r="X10" s="6" t="e">
        <f>SUM(X11:X18)</f>
        <v>#REF!</v>
      </c>
      <c r="Y10" s="6" t="e">
        <f>SUM(Y11:Y18)</f>
        <v>#REF!</v>
      </c>
      <c r="Z10" s="6" t="e">
        <f>SUM(Z11:Z18)</f>
        <v>#REF!</v>
      </c>
    </row>
    <row r="11" spans="2:26" s="9" customFormat="1" ht="13.5" outlineLevel="2" x14ac:dyDescent="0.2">
      <c r="B11" s="7" t="s">
        <v>15</v>
      </c>
      <c r="C11" s="178" t="s">
        <v>14</v>
      </c>
      <c r="D11" s="179"/>
      <c r="E11" s="8" t="e">
        <f>#REF!</f>
        <v>#REF!</v>
      </c>
      <c r="F11" s="8" t="e">
        <f>#REF!</f>
        <v>#REF!</v>
      </c>
      <c r="G11" s="8" t="e">
        <f>#REF!</f>
        <v>#REF!</v>
      </c>
      <c r="H11" s="8" t="e">
        <f>#REF!</f>
        <v>#REF!</v>
      </c>
      <c r="I11" s="8" t="e">
        <f>#REF!</f>
        <v>#REF!</v>
      </c>
      <c r="J11" s="8" t="e">
        <f>#REF!</f>
        <v>#REF!</v>
      </c>
      <c r="K11" s="8" t="e">
        <f>#REF!</f>
        <v>#REF!</v>
      </c>
      <c r="L11" s="8" t="e">
        <f>#REF!</f>
        <v>#REF!</v>
      </c>
      <c r="M11" s="8" t="e">
        <f>#REF!</f>
        <v>#REF!</v>
      </c>
      <c r="N11" s="8" t="e">
        <f>#REF!</f>
        <v>#REF!</v>
      </c>
      <c r="O11" s="8" t="e">
        <f>#REF!</f>
        <v>#REF!</v>
      </c>
      <c r="P11" s="46" t="e">
        <f>#REF!</f>
        <v>#REF!</v>
      </c>
      <c r="Q11" s="59" t="e">
        <f t="shared" si="2"/>
        <v>#REF!</v>
      </c>
      <c r="R11" s="71"/>
      <c r="S11" s="8" t="e">
        <f>E11+F11+G11</f>
        <v>#REF!</v>
      </c>
      <c r="T11" s="8" t="e">
        <f>H11+I11+J11</f>
        <v>#REF!</v>
      </c>
      <c r="U11" s="8" t="e">
        <f>K11+L11+M11</f>
        <v>#REF!</v>
      </c>
      <c r="V11" s="8" t="e">
        <f t="shared" si="3"/>
        <v>#REF!</v>
      </c>
      <c r="X11" s="8" t="e">
        <f>S11+T11</f>
        <v>#REF!</v>
      </c>
      <c r="Y11" s="8" t="e">
        <f>S11+T11+U11</f>
        <v>#REF!</v>
      </c>
      <c r="Z11" s="8" t="e">
        <f>S11+T11+U11+V11</f>
        <v>#REF!</v>
      </c>
    </row>
    <row r="12" spans="2:26" s="9" customFormat="1" ht="13.5" outlineLevel="2" x14ac:dyDescent="0.2">
      <c r="B12" s="7" t="s">
        <v>16</v>
      </c>
      <c r="C12" s="178" t="s">
        <v>14</v>
      </c>
      <c r="D12" s="179"/>
      <c r="E12" s="8" t="e">
        <f>#REF!</f>
        <v>#REF!</v>
      </c>
      <c r="F12" s="8" t="e">
        <f>#REF!</f>
        <v>#REF!</v>
      </c>
      <c r="G12" s="8" t="e">
        <f>#REF!</f>
        <v>#REF!</v>
      </c>
      <c r="H12" s="8" t="e">
        <f>#REF!</f>
        <v>#REF!</v>
      </c>
      <c r="I12" s="8" t="e">
        <f>#REF!</f>
        <v>#REF!</v>
      </c>
      <c r="J12" s="8" t="e">
        <f>#REF!</f>
        <v>#REF!</v>
      </c>
      <c r="K12" s="8" t="e">
        <f>#REF!</f>
        <v>#REF!</v>
      </c>
      <c r="L12" s="8" t="e">
        <f>#REF!</f>
        <v>#REF!</v>
      </c>
      <c r="M12" s="8" t="e">
        <f>#REF!</f>
        <v>#REF!</v>
      </c>
      <c r="N12" s="8" t="e">
        <f>#REF!</f>
        <v>#REF!</v>
      </c>
      <c r="O12" s="8" t="e">
        <f>#REF!</f>
        <v>#REF!</v>
      </c>
      <c r="P12" s="46" t="e">
        <f>#REF!</f>
        <v>#REF!</v>
      </c>
      <c r="Q12" s="59" t="e">
        <f t="shared" si="2"/>
        <v>#REF!</v>
      </c>
      <c r="R12" s="71"/>
      <c r="S12" s="8" t="e">
        <f t="shared" ref="S12:S18" si="4">E12+F12+G12</f>
        <v>#REF!</v>
      </c>
      <c r="T12" s="8" t="e">
        <f t="shared" ref="T12:T19" si="5">H12+I12+J12</f>
        <v>#REF!</v>
      </c>
      <c r="U12" s="8" t="e">
        <f t="shared" ref="U12:U19" si="6">K12+L12+M12</f>
        <v>#REF!</v>
      </c>
      <c r="V12" s="8" t="e">
        <f t="shared" si="3"/>
        <v>#REF!</v>
      </c>
      <c r="X12" s="8" t="e">
        <f t="shared" ref="X12:X18" si="7">S12+T12</f>
        <v>#REF!</v>
      </c>
      <c r="Y12" s="8" t="e">
        <f t="shared" ref="Y12:Y18" si="8">S12+T12+U12</f>
        <v>#REF!</v>
      </c>
      <c r="Z12" s="8" t="e">
        <f t="shared" ref="Z12:Z18" si="9">S12+T12+U12+V12</f>
        <v>#REF!</v>
      </c>
    </row>
    <row r="13" spans="2:26" s="9" customFormat="1" ht="13.5" outlineLevel="2" x14ac:dyDescent="0.2">
      <c r="B13" s="7" t="s">
        <v>17</v>
      </c>
      <c r="C13" s="178" t="s">
        <v>14</v>
      </c>
      <c r="D13" s="179"/>
      <c r="E13" s="8" t="e">
        <f>#REF!</f>
        <v>#REF!</v>
      </c>
      <c r="F13" s="8" t="e">
        <f>#REF!</f>
        <v>#REF!</v>
      </c>
      <c r="G13" s="8" t="e">
        <f>#REF!</f>
        <v>#REF!</v>
      </c>
      <c r="H13" s="8" t="e">
        <f>#REF!</f>
        <v>#REF!</v>
      </c>
      <c r="I13" s="8" t="e">
        <f>#REF!</f>
        <v>#REF!</v>
      </c>
      <c r="J13" s="8" t="e">
        <f>#REF!</f>
        <v>#REF!</v>
      </c>
      <c r="K13" s="8" t="e">
        <f>#REF!</f>
        <v>#REF!</v>
      </c>
      <c r="L13" s="8" t="e">
        <f>#REF!</f>
        <v>#REF!</v>
      </c>
      <c r="M13" s="8" t="e">
        <f>#REF!</f>
        <v>#REF!</v>
      </c>
      <c r="N13" s="8" t="e">
        <f>#REF!</f>
        <v>#REF!</v>
      </c>
      <c r="O13" s="8" t="e">
        <f>#REF!</f>
        <v>#REF!</v>
      </c>
      <c r="P13" s="46" t="e">
        <f>#REF!</f>
        <v>#REF!</v>
      </c>
      <c r="Q13" s="59" t="e">
        <f t="shared" si="2"/>
        <v>#REF!</v>
      </c>
      <c r="R13" s="71"/>
      <c r="S13" s="8" t="e">
        <f t="shared" si="4"/>
        <v>#REF!</v>
      </c>
      <c r="T13" s="8" t="e">
        <f t="shared" si="5"/>
        <v>#REF!</v>
      </c>
      <c r="U13" s="8" t="e">
        <f t="shared" si="6"/>
        <v>#REF!</v>
      </c>
      <c r="V13" s="8" t="e">
        <f t="shared" si="3"/>
        <v>#REF!</v>
      </c>
      <c r="X13" s="8" t="e">
        <f t="shared" si="7"/>
        <v>#REF!</v>
      </c>
      <c r="Y13" s="8" t="e">
        <f t="shared" si="8"/>
        <v>#REF!</v>
      </c>
      <c r="Z13" s="8" t="e">
        <f t="shared" si="9"/>
        <v>#REF!</v>
      </c>
    </row>
    <row r="14" spans="2:26" s="9" customFormat="1" ht="13.5" outlineLevel="2" x14ac:dyDescent="0.2">
      <c r="B14" s="7" t="s">
        <v>18</v>
      </c>
      <c r="C14" s="178" t="s">
        <v>14</v>
      </c>
      <c r="D14" s="179"/>
      <c r="E14" s="8" t="e">
        <f>#REF!</f>
        <v>#REF!</v>
      </c>
      <c r="F14" s="8" t="e">
        <f>#REF!</f>
        <v>#REF!</v>
      </c>
      <c r="G14" s="8" t="e">
        <f>#REF!</f>
        <v>#REF!</v>
      </c>
      <c r="H14" s="8" t="e">
        <f>#REF!</f>
        <v>#REF!</v>
      </c>
      <c r="I14" s="8" t="e">
        <f>#REF!</f>
        <v>#REF!</v>
      </c>
      <c r="J14" s="8" t="e">
        <f>#REF!</f>
        <v>#REF!</v>
      </c>
      <c r="K14" s="8" t="e">
        <f>#REF!</f>
        <v>#REF!</v>
      </c>
      <c r="L14" s="8" t="e">
        <f>#REF!</f>
        <v>#REF!</v>
      </c>
      <c r="M14" s="8" t="e">
        <f>#REF!</f>
        <v>#REF!</v>
      </c>
      <c r="N14" s="8" t="e">
        <f>#REF!</f>
        <v>#REF!</v>
      </c>
      <c r="O14" s="8" t="e">
        <f>#REF!</f>
        <v>#REF!</v>
      </c>
      <c r="P14" s="46" t="e">
        <f>#REF!</f>
        <v>#REF!</v>
      </c>
      <c r="Q14" s="59" t="e">
        <f t="shared" si="2"/>
        <v>#REF!</v>
      </c>
      <c r="R14" s="71"/>
      <c r="S14" s="8" t="e">
        <f t="shared" si="4"/>
        <v>#REF!</v>
      </c>
      <c r="T14" s="8" t="e">
        <f t="shared" si="5"/>
        <v>#REF!</v>
      </c>
      <c r="U14" s="8" t="e">
        <f t="shared" si="6"/>
        <v>#REF!</v>
      </c>
      <c r="V14" s="8" t="e">
        <f t="shared" si="3"/>
        <v>#REF!</v>
      </c>
      <c r="X14" s="8" t="e">
        <f t="shared" si="7"/>
        <v>#REF!</v>
      </c>
      <c r="Y14" s="8" t="e">
        <f t="shared" si="8"/>
        <v>#REF!</v>
      </c>
      <c r="Z14" s="8" t="e">
        <f t="shared" si="9"/>
        <v>#REF!</v>
      </c>
    </row>
    <row r="15" spans="2:26" s="9" customFormat="1" ht="13.5" outlineLevel="2" x14ac:dyDescent="0.2">
      <c r="B15" s="7" t="s">
        <v>26</v>
      </c>
      <c r="C15" s="178" t="s">
        <v>14</v>
      </c>
      <c r="D15" s="179"/>
      <c r="E15" s="8" t="e">
        <f>#REF!</f>
        <v>#REF!</v>
      </c>
      <c r="F15" s="8" t="e">
        <f>#REF!</f>
        <v>#REF!</v>
      </c>
      <c r="G15" s="8" t="e">
        <f>#REF!</f>
        <v>#REF!</v>
      </c>
      <c r="H15" s="8" t="e">
        <f>#REF!</f>
        <v>#REF!</v>
      </c>
      <c r="I15" s="8" t="e">
        <f>#REF!</f>
        <v>#REF!</v>
      </c>
      <c r="J15" s="8" t="e">
        <f>#REF!</f>
        <v>#REF!</v>
      </c>
      <c r="K15" s="8" t="e">
        <f>#REF!</f>
        <v>#REF!</v>
      </c>
      <c r="L15" s="8" t="e">
        <f>#REF!</f>
        <v>#REF!</v>
      </c>
      <c r="M15" s="8" t="e">
        <f>#REF!</f>
        <v>#REF!</v>
      </c>
      <c r="N15" s="8" t="e">
        <f>#REF!</f>
        <v>#REF!</v>
      </c>
      <c r="O15" s="8" t="e">
        <f>#REF!</f>
        <v>#REF!</v>
      </c>
      <c r="P15" s="46" t="e">
        <f>#REF!</f>
        <v>#REF!</v>
      </c>
      <c r="Q15" s="59" t="e">
        <f t="shared" si="2"/>
        <v>#REF!</v>
      </c>
      <c r="R15" s="71"/>
      <c r="S15" s="8" t="e">
        <f t="shared" si="4"/>
        <v>#REF!</v>
      </c>
      <c r="T15" s="8" t="e">
        <f t="shared" si="5"/>
        <v>#REF!</v>
      </c>
      <c r="U15" s="8" t="e">
        <f t="shared" si="6"/>
        <v>#REF!</v>
      </c>
      <c r="V15" s="8" t="e">
        <f t="shared" si="3"/>
        <v>#REF!</v>
      </c>
      <c r="X15" s="8" t="e">
        <f t="shared" si="7"/>
        <v>#REF!</v>
      </c>
      <c r="Y15" s="8" t="e">
        <f t="shared" si="8"/>
        <v>#REF!</v>
      </c>
      <c r="Z15" s="8" t="e">
        <f t="shared" si="9"/>
        <v>#REF!</v>
      </c>
    </row>
    <row r="16" spans="2:26" s="9" customFormat="1" ht="27" customHeight="1" outlineLevel="2" x14ac:dyDescent="0.2">
      <c r="B16" s="7" t="s">
        <v>27</v>
      </c>
      <c r="C16" s="178" t="s">
        <v>14</v>
      </c>
      <c r="D16" s="179"/>
      <c r="E16" s="8" t="e">
        <f>#REF!</f>
        <v>#REF!</v>
      </c>
      <c r="F16" s="8" t="e">
        <f>#REF!</f>
        <v>#REF!</v>
      </c>
      <c r="G16" s="8" t="e">
        <f>#REF!</f>
        <v>#REF!</v>
      </c>
      <c r="H16" s="8" t="e">
        <f>#REF!</f>
        <v>#REF!</v>
      </c>
      <c r="I16" s="8" t="e">
        <f>#REF!</f>
        <v>#REF!</v>
      </c>
      <c r="J16" s="8" t="e">
        <f>#REF!</f>
        <v>#REF!</v>
      </c>
      <c r="K16" s="8" t="e">
        <f>#REF!</f>
        <v>#REF!</v>
      </c>
      <c r="L16" s="8" t="e">
        <f>#REF!</f>
        <v>#REF!</v>
      </c>
      <c r="M16" s="8" t="e">
        <f>#REF!</f>
        <v>#REF!</v>
      </c>
      <c r="N16" s="8" t="e">
        <f>#REF!</f>
        <v>#REF!</v>
      </c>
      <c r="O16" s="8" t="e">
        <f>#REF!</f>
        <v>#REF!</v>
      </c>
      <c r="P16" s="46" t="e">
        <f>#REF!</f>
        <v>#REF!</v>
      </c>
      <c r="Q16" s="59" t="e">
        <f t="shared" si="2"/>
        <v>#REF!</v>
      </c>
      <c r="R16" s="71"/>
      <c r="S16" s="8" t="e">
        <f t="shared" si="4"/>
        <v>#REF!</v>
      </c>
      <c r="T16" s="8" t="e">
        <f t="shared" si="5"/>
        <v>#REF!</v>
      </c>
      <c r="U16" s="8" t="e">
        <f t="shared" si="6"/>
        <v>#REF!</v>
      </c>
      <c r="V16" s="8" t="e">
        <f>N16+O16+P16</f>
        <v>#REF!</v>
      </c>
      <c r="X16" s="8" t="e">
        <f t="shared" si="7"/>
        <v>#REF!</v>
      </c>
      <c r="Y16" s="8" t="e">
        <f t="shared" si="8"/>
        <v>#REF!</v>
      </c>
      <c r="Z16" s="8" t="e">
        <f t="shared" si="9"/>
        <v>#REF!</v>
      </c>
    </row>
    <row r="17" spans="2:26" s="9" customFormat="1" ht="13.5" outlineLevel="2" x14ac:dyDescent="0.2">
      <c r="B17" s="7" t="s">
        <v>28</v>
      </c>
      <c r="C17" s="178" t="s">
        <v>14</v>
      </c>
      <c r="D17" s="179"/>
      <c r="E17" s="8" t="e">
        <f>#REF!</f>
        <v>#REF!</v>
      </c>
      <c r="F17" s="8" t="e">
        <f>#REF!</f>
        <v>#REF!</v>
      </c>
      <c r="G17" s="8" t="e">
        <f>#REF!</f>
        <v>#REF!</v>
      </c>
      <c r="H17" s="8" t="e">
        <f>#REF!</f>
        <v>#REF!</v>
      </c>
      <c r="I17" s="8" t="e">
        <f>#REF!</f>
        <v>#REF!</v>
      </c>
      <c r="J17" s="8" t="e">
        <f>#REF!</f>
        <v>#REF!</v>
      </c>
      <c r="K17" s="8" t="e">
        <f>#REF!</f>
        <v>#REF!</v>
      </c>
      <c r="L17" s="8" t="e">
        <f>#REF!</f>
        <v>#REF!</v>
      </c>
      <c r="M17" s="8" t="e">
        <f>#REF!</f>
        <v>#REF!</v>
      </c>
      <c r="N17" s="8" t="e">
        <f>#REF!</f>
        <v>#REF!</v>
      </c>
      <c r="O17" s="8" t="e">
        <f>#REF!</f>
        <v>#REF!</v>
      </c>
      <c r="P17" s="46" t="e">
        <f>#REF!</f>
        <v>#REF!</v>
      </c>
      <c r="Q17" s="59" t="e">
        <f t="shared" si="2"/>
        <v>#REF!</v>
      </c>
      <c r="R17" s="71"/>
      <c r="S17" s="8" t="e">
        <f t="shared" si="4"/>
        <v>#REF!</v>
      </c>
      <c r="T17" s="8" t="e">
        <f t="shared" si="5"/>
        <v>#REF!</v>
      </c>
      <c r="U17" s="8" t="e">
        <f t="shared" si="6"/>
        <v>#REF!</v>
      </c>
      <c r="V17" s="8" t="e">
        <f t="shared" si="3"/>
        <v>#REF!</v>
      </c>
      <c r="X17" s="8" t="e">
        <f t="shared" si="7"/>
        <v>#REF!</v>
      </c>
      <c r="Y17" s="8" t="e">
        <f t="shared" si="8"/>
        <v>#REF!</v>
      </c>
      <c r="Z17" s="8" t="e">
        <f t="shared" si="9"/>
        <v>#REF!</v>
      </c>
    </row>
    <row r="18" spans="2:26" s="9" customFormat="1" ht="13.5" outlineLevel="2" x14ac:dyDescent="0.2">
      <c r="B18" s="7" t="s">
        <v>29</v>
      </c>
      <c r="C18" s="178" t="s">
        <v>14</v>
      </c>
      <c r="D18" s="179"/>
      <c r="E18" s="8" t="e">
        <f>#REF!</f>
        <v>#REF!</v>
      </c>
      <c r="F18" s="8" t="e">
        <f>#REF!</f>
        <v>#REF!</v>
      </c>
      <c r="G18" s="8" t="e">
        <f>#REF!</f>
        <v>#REF!</v>
      </c>
      <c r="H18" s="8" t="e">
        <f>#REF!</f>
        <v>#REF!</v>
      </c>
      <c r="I18" s="8" t="e">
        <f>#REF!</f>
        <v>#REF!</v>
      </c>
      <c r="J18" s="8" t="e">
        <f>#REF!</f>
        <v>#REF!</v>
      </c>
      <c r="K18" s="8" t="e">
        <f>#REF!</f>
        <v>#REF!</v>
      </c>
      <c r="L18" s="8" t="e">
        <f>#REF!</f>
        <v>#REF!</v>
      </c>
      <c r="M18" s="8" t="e">
        <f>#REF!</f>
        <v>#REF!</v>
      </c>
      <c r="N18" s="8" t="e">
        <f>#REF!</f>
        <v>#REF!</v>
      </c>
      <c r="O18" s="8" t="e">
        <f>#REF!</f>
        <v>#REF!</v>
      </c>
      <c r="P18" s="46" t="e">
        <f>#REF!</f>
        <v>#REF!</v>
      </c>
      <c r="Q18" s="59" t="e">
        <f t="shared" si="2"/>
        <v>#REF!</v>
      </c>
      <c r="R18" s="71"/>
      <c r="S18" s="8" t="e">
        <f t="shared" si="4"/>
        <v>#REF!</v>
      </c>
      <c r="T18" s="8" t="e">
        <f t="shared" si="5"/>
        <v>#REF!</v>
      </c>
      <c r="U18" s="8" t="e">
        <f t="shared" si="6"/>
        <v>#REF!</v>
      </c>
      <c r="V18" s="8" t="e">
        <f t="shared" si="3"/>
        <v>#REF!</v>
      </c>
      <c r="X18" s="8" t="e">
        <f t="shared" si="7"/>
        <v>#REF!</v>
      </c>
      <c r="Y18" s="8" t="e">
        <f t="shared" si="8"/>
        <v>#REF!</v>
      </c>
      <c r="Z18" s="8" t="e">
        <f t="shared" si="9"/>
        <v>#REF!</v>
      </c>
    </row>
    <row r="19" spans="2:26" s="3" customFormat="1" ht="14.25" x14ac:dyDescent="0.2">
      <c r="B19" s="30" t="s">
        <v>30</v>
      </c>
      <c r="C19" s="176" t="s">
        <v>31</v>
      </c>
      <c r="D19" s="177"/>
      <c r="E19" s="31" t="e">
        <f>#REF!</f>
        <v>#REF!</v>
      </c>
      <c r="F19" s="31" t="e">
        <f>#REF!</f>
        <v>#REF!</v>
      </c>
      <c r="G19" s="31" t="e">
        <f>#REF!</f>
        <v>#REF!</v>
      </c>
      <c r="H19" s="31" t="e">
        <f>#REF!</f>
        <v>#REF!</v>
      </c>
      <c r="I19" s="31" t="e">
        <f>#REF!</f>
        <v>#REF!</v>
      </c>
      <c r="J19" s="31" t="e">
        <f>#REF!</f>
        <v>#REF!</v>
      </c>
      <c r="K19" s="31" t="e">
        <f>#REF!</f>
        <v>#REF!</v>
      </c>
      <c r="L19" s="31" t="e">
        <f>#REF!</f>
        <v>#REF!</v>
      </c>
      <c r="M19" s="31" t="e">
        <f>#REF!</f>
        <v>#REF!</v>
      </c>
      <c r="N19" s="31" t="e">
        <f>#REF!</f>
        <v>#REF!</v>
      </c>
      <c r="O19" s="31" t="e">
        <f>#REF!</f>
        <v>#REF!</v>
      </c>
      <c r="P19" s="47" t="e">
        <f>#REF!</f>
        <v>#REF!</v>
      </c>
      <c r="Q19" s="60" t="e">
        <f t="shared" si="2"/>
        <v>#REF!</v>
      </c>
      <c r="R19" s="68"/>
      <c r="S19" s="31" t="e">
        <f>E19+F19+G19</f>
        <v>#REF!</v>
      </c>
      <c r="T19" s="31" t="e">
        <f t="shared" si="5"/>
        <v>#REF!</v>
      </c>
      <c r="U19" s="31" t="e">
        <f t="shared" si="6"/>
        <v>#REF!</v>
      </c>
      <c r="V19" s="31" t="e">
        <f t="shared" si="3"/>
        <v>#REF!</v>
      </c>
      <c r="X19" s="31" t="e">
        <f>S19+T19</f>
        <v>#REF!</v>
      </c>
      <c r="Y19" s="31" t="e">
        <f>O19+P19+Q19</f>
        <v>#REF!</v>
      </c>
      <c r="Z19" s="31" t="e">
        <f>P19+Q19+R19</f>
        <v>#REF!</v>
      </c>
    </row>
    <row r="20" spans="2:26" outlineLevel="1" x14ac:dyDescent="0.2">
      <c r="B20" s="4" t="s">
        <v>32</v>
      </c>
      <c r="C20" s="172" t="s">
        <v>33</v>
      </c>
      <c r="D20" s="173"/>
      <c r="E20" s="10" t="e">
        <f>#REF!</f>
        <v>#REF!</v>
      </c>
      <c r="F20" s="10" t="e">
        <f>#REF!</f>
        <v>#REF!</v>
      </c>
      <c r="G20" s="10" t="e">
        <f>#REF!</f>
        <v>#REF!</v>
      </c>
      <c r="H20" s="10" t="e">
        <f>#REF!</f>
        <v>#REF!</v>
      </c>
      <c r="I20" s="10" t="e">
        <f>#REF!</f>
        <v>#REF!</v>
      </c>
      <c r="J20" s="10" t="e">
        <f>#REF!</f>
        <v>#REF!</v>
      </c>
      <c r="K20" s="10" t="e">
        <f>#REF!</f>
        <v>#REF!</v>
      </c>
      <c r="L20" s="10" t="e">
        <f>#REF!</f>
        <v>#REF!</v>
      </c>
      <c r="M20" s="10" t="e">
        <f>#REF!</f>
        <v>#REF!</v>
      </c>
      <c r="N20" s="10" t="e">
        <f>#REF!</f>
        <v>#REF!</v>
      </c>
      <c r="O20" s="10" t="e">
        <f>#REF!</f>
        <v>#REF!</v>
      </c>
      <c r="P20" s="48" t="e">
        <f>#REF!</f>
        <v>#REF!</v>
      </c>
      <c r="Q20" s="57" t="e">
        <f>Q19/Q22</f>
        <v>#REF!</v>
      </c>
      <c r="R20" s="69"/>
      <c r="S20" s="5" t="e">
        <f>S19/S22</f>
        <v>#REF!</v>
      </c>
      <c r="T20" s="5" t="e">
        <f>T19/T22</f>
        <v>#REF!</v>
      </c>
      <c r="U20" s="5" t="e">
        <f>U19/U22</f>
        <v>#REF!</v>
      </c>
      <c r="V20" s="5" t="e">
        <f>V19/V22</f>
        <v>#REF!</v>
      </c>
      <c r="X20" s="5" t="e">
        <f>X19/X22</f>
        <v>#REF!</v>
      </c>
      <c r="Y20" s="5" t="e">
        <f>Y19/Y22</f>
        <v>#REF!</v>
      </c>
      <c r="Z20" s="5" t="e">
        <f>Z19/Z22</f>
        <v>#REF!</v>
      </c>
    </row>
    <row r="21" spans="2:26" s="17" customFormat="1" ht="27" outlineLevel="1" x14ac:dyDescent="0.2">
      <c r="B21" s="19" t="s">
        <v>46</v>
      </c>
      <c r="C21" s="185" t="s">
        <v>13</v>
      </c>
      <c r="D21" s="186"/>
      <c r="E21" s="18" t="e">
        <f>#REF!</f>
        <v>#REF!</v>
      </c>
      <c r="F21" s="18" t="e">
        <f>#REF!</f>
        <v>#REF!</v>
      </c>
      <c r="G21" s="18" t="e">
        <f>#REF!</f>
        <v>#REF!</v>
      </c>
      <c r="H21" s="18" t="e">
        <f>#REF!</f>
        <v>#REF!</v>
      </c>
      <c r="I21" s="18" t="e">
        <f>#REF!</f>
        <v>#REF!</v>
      </c>
      <c r="J21" s="18" t="e">
        <f>#REF!</f>
        <v>#REF!</v>
      </c>
      <c r="K21" s="18" t="e">
        <f>#REF!</f>
        <v>#REF!</v>
      </c>
      <c r="L21" s="18" t="e">
        <f>#REF!</f>
        <v>#REF!</v>
      </c>
      <c r="M21" s="18" t="e">
        <f>#REF!</f>
        <v>#REF!</v>
      </c>
      <c r="N21" s="18" t="e">
        <f>#REF!</f>
        <v>#REF!</v>
      </c>
      <c r="O21" s="18" t="e">
        <f>#REF!</f>
        <v>#REF!</v>
      </c>
      <c r="P21" s="44" t="e">
        <f>#REF!</f>
        <v>#REF!</v>
      </c>
      <c r="Q21" s="133"/>
      <c r="R21" s="70"/>
      <c r="S21" s="130"/>
      <c r="T21" s="130"/>
      <c r="U21" s="130"/>
      <c r="V21" s="130"/>
      <c r="X21" s="130"/>
      <c r="Y21" s="130"/>
      <c r="Z21" s="130"/>
    </row>
    <row r="22" spans="2:26" outlineLevel="1" x14ac:dyDescent="0.2">
      <c r="B22" s="4" t="s">
        <v>49</v>
      </c>
      <c r="C22" s="172" t="s">
        <v>35</v>
      </c>
      <c r="D22" s="173"/>
      <c r="E22" s="11" t="e">
        <f>E23+E24</f>
        <v>#REF!</v>
      </c>
      <c r="F22" s="11" t="e">
        <f t="shared" ref="F22:P22" si="10">F23+F24</f>
        <v>#REF!</v>
      </c>
      <c r="G22" s="11" t="e">
        <f t="shared" si="10"/>
        <v>#REF!</v>
      </c>
      <c r="H22" s="11" t="e">
        <f>H23+H24</f>
        <v>#REF!</v>
      </c>
      <c r="I22" s="11" t="e">
        <f t="shared" si="10"/>
        <v>#REF!</v>
      </c>
      <c r="J22" s="11" t="e">
        <f t="shared" si="10"/>
        <v>#REF!</v>
      </c>
      <c r="K22" s="11" t="e">
        <f t="shared" si="10"/>
        <v>#REF!</v>
      </c>
      <c r="L22" s="11" t="e">
        <f t="shared" si="10"/>
        <v>#REF!</v>
      </c>
      <c r="M22" s="11" t="e">
        <f t="shared" si="10"/>
        <v>#REF!</v>
      </c>
      <c r="N22" s="11" t="e">
        <f t="shared" si="10"/>
        <v>#REF!</v>
      </c>
      <c r="O22" s="11" t="e">
        <f t="shared" si="10"/>
        <v>#REF!</v>
      </c>
      <c r="P22" s="49" t="e">
        <f t="shared" si="10"/>
        <v>#REF!</v>
      </c>
      <c r="Q22" s="61" t="e">
        <f>SUM(E22:P22)</f>
        <v>#REF!</v>
      </c>
      <c r="R22" s="69"/>
      <c r="S22" s="11" t="e">
        <f>E22+F22+G22</f>
        <v>#REF!</v>
      </c>
      <c r="T22" s="11" t="e">
        <f t="shared" ref="T22:T28" si="11">H22+I22+J22</f>
        <v>#REF!</v>
      </c>
      <c r="U22" s="11" t="e">
        <f t="shared" ref="U22:U27" si="12">K22+L22+M22</f>
        <v>#REF!</v>
      </c>
      <c r="V22" s="11" t="e">
        <f t="shared" ref="V22:V28" si="13">N22+O22+P22</f>
        <v>#REF!</v>
      </c>
      <c r="X22" s="10" t="e">
        <f>X23+X24</f>
        <v>#REF!</v>
      </c>
      <c r="Y22" s="10" t="e">
        <f>Y23+Y24</f>
        <v>#REF!</v>
      </c>
      <c r="Z22" s="10" t="e">
        <f>Z23+Z24</f>
        <v>#REF!</v>
      </c>
    </row>
    <row r="23" spans="2:26" s="9" customFormat="1" ht="13.5" outlineLevel="2" x14ac:dyDescent="0.2">
      <c r="B23" s="7" t="s">
        <v>15</v>
      </c>
      <c r="C23" s="178" t="s">
        <v>36</v>
      </c>
      <c r="D23" s="179"/>
      <c r="E23" s="12" t="e">
        <f>#REF!</f>
        <v>#REF!</v>
      </c>
      <c r="F23" s="12" t="e">
        <f>#REF!</f>
        <v>#REF!</v>
      </c>
      <c r="G23" s="12" t="e">
        <f>#REF!</f>
        <v>#REF!</v>
      </c>
      <c r="H23" s="12" t="e">
        <f>#REF!</f>
        <v>#REF!</v>
      </c>
      <c r="I23" s="12" t="e">
        <f>#REF!</f>
        <v>#REF!</v>
      </c>
      <c r="J23" s="12" t="e">
        <f>#REF!</f>
        <v>#REF!</v>
      </c>
      <c r="K23" s="12" t="e">
        <f>#REF!</f>
        <v>#REF!</v>
      </c>
      <c r="L23" s="12" t="e">
        <f>#REF!</f>
        <v>#REF!</v>
      </c>
      <c r="M23" s="12" t="e">
        <f>#REF!</f>
        <v>#REF!</v>
      </c>
      <c r="N23" s="12" t="e">
        <f>#REF!</f>
        <v>#REF!</v>
      </c>
      <c r="O23" s="12" t="e">
        <f>#REF!</f>
        <v>#REF!</v>
      </c>
      <c r="P23" s="50" t="e">
        <f>#REF!</f>
        <v>#REF!</v>
      </c>
      <c r="Q23" s="62" t="e">
        <f>SUM(E23:P23)</f>
        <v>#REF!</v>
      </c>
      <c r="R23" s="71"/>
      <c r="S23" s="12" t="e">
        <f t="shared" ref="S23:S28" si="14">E23+F23+G23</f>
        <v>#REF!</v>
      </c>
      <c r="T23" s="12" t="e">
        <f t="shared" si="11"/>
        <v>#REF!</v>
      </c>
      <c r="U23" s="12" t="e">
        <f t="shared" si="12"/>
        <v>#REF!</v>
      </c>
      <c r="V23" s="12" t="e">
        <f t="shared" si="13"/>
        <v>#REF!</v>
      </c>
      <c r="X23" s="12" t="e">
        <f>S23+T23</f>
        <v>#REF!</v>
      </c>
      <c r="Y23" s="12" t="e">
        <f>S23+T23+U23+V23</f>
        <v>#REF!</v>
      </c>
      <c r="Z23" s="12" t="e">
        <f t="shared" ref="Z23:Z28" si="15">S23+T23+U23+V23</f>
        <v>#REF!</v>
      </c>
    </row>
    <row r="24" spans="2:26" s="9" customFormat="1" ht="13.5" outlineLevel="2" x14ac:dyDescent="0.2">
      <c r="B24" s="7" t="s">
        <v>16</v>
      </c>
      <c r="C24" s="178" t="s">
        <v>36</v>
      </c>
      <c r="D24" s="179"/>
      <c r="E24" s="12" t="e">
        <f>#REF!</f>
        <v>#REF!</v>
      </c>
      <c r="F24" s="12" t="e">
        <f>#REF!</f>
        <v>#REF!</v>
      </c>
      <c r="G24" s="12" t="e">
        <f>#REF!</f>
        <v>#REF!</v>
      </c>
      <c r="H24" s="12" t="e">
        <f>#REF!</f>
        <v>#REF!</v>
      </c>
      <c r="I24" s="12" t="e">
        <f>#REF!</f>
        <v>#REF!</v>
      </c>
      <c r="J24" s="12" t="e">
        <f>#REF!</f>
        <v>#REF!</v>
      </c>
      <c r="K24" s="12" t="e">
        <f>#REF!</f>
        <v>#REF!</v>
      </c>
      <c r="L24" s="12" t="e">
        <f>#REF!</f>
        <v>#REF!</v>
      </c>
      <c r="M24" s="12" t="e">
        <f>#REF!</f>
        <v>#REF!</v>
      </c>
      <c r="N24" s="12" t="e">
        <f>#REF!</f>
        <v>#REF!</v>
      </c>
      <c r="O24" s="12" t="e">
        <f>#REF!</f>
        <v>#REF!</v>
      </c>
      <c r="P24" s="50" t="e">
        <f>#REF!</f>
        <v>#REF!</v>
      </c>
      <c r="Q24" s="62" t="e">
        <f>SUM(E24:P24)</f>
        <v>#REF!</v>
      </c>
      <c r="R24" s="71"/>
      <c r="S24" s="12" t="e">
        <f t="shared" si="14"/>
        <v>#REF!</v>
      </c>
      <c r="T24" s="12" t="e">
        <f t="shared" si="11"/>
        <v>#REF!</v>
      </c>
      <c r="U24" s="12" t="e">
        <f t="shared" si="12"/>
        <v>#REF!</v>
      </c>
      <c r="V24" s="12" t="e">
        <f t="shared" si="13"/>
        <v>#REF!</v>
      </c>
      <c r="X24" s="12" t="e">
        <f>S24+T24</f>
        <v>#REF!</v>
      </c>
      <c r="Y24" s="12" t="e">
        <f>S24+T24+U24+V24</f>
        <v>#REF!</v>
      </c>
      <c r="Z24" s="12" t="e">
        <f t="shared" si="15"/>
        <v>#REF!</v>
      </c>
    </row>
    <row r="25" spans="2:26" s="9" customFormat="1" ht="14.25" outlineLevel="2" thickBot="1" x14ac:dyDescent="0.25">
      <c r="B25" s="7"/>
      <c r="C25" s="192"/>
      <c r="D25" s="193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50"/>
      <c r="Q25" s="62"/>
      <c r="R25" s="71"/>
      <c r="S25" s="12">
        <f t="shared" si="14"/>
        <v>0</v>
      </c>
      <c r="T25" s="12">
        <f t="shared" si="11"/>
        <v>0</v>
      </c>
      <c r="U25" s="12">
        <f t="shared" si="12"/>
        <v>0</v>
      </c>
      <c r="V25" s="12">
        <f t="shared" si="13"/>
        <v>0</v>
      </c>
      <c r="X25" s="12">
        <f>N25+O25+P25</f>
        <v>0</v>
      </c>
      <c r="Y25" s="12">
        <f>S25+T25+U25+V25</f>
        <v>0</v>
      </c>
      <c r="Z25" s="12">
        <f t="shared" si="15"/>
        <v>0</v>
      </c>
    </row>
    <row r="26" spans="2:26" s="21" customFormat="1" x14ac:dyDescent="0.2">
      <c r="B26" s="190" t="s">
        <v>37</v>
      </c>
      <c r="C26" s="24" t="s">
        <v>31</v>
      </c>
      <c r="D26" s="24" t="s">
        <v>47</v>
      </c>
      <c r="E26" s="25" t="e">
        <f>#REF!</f>
        <v>#REF!</v>
      </c>
      <c r="F26" s="25" t="e">
        <f>#REF!</f>
        <v>#REF!</v>
      </c>
      <c r="G26" s="25" t="e">
        <f>#REF!</f>
        <v>#REF!</v>
      </c>
      <c r="H26" s="25" t="e">
        <f>#REF!</f>
        <v>#REF!</v>
      </c>
      <c r="I26" s="25" t="e">
        <f>#REF!</f>
        <v>#REF!</v>
      </c>
      <c r="J26" s="25" t="e">
        <f>#REF!</f>
        <v>#REF!</v>
      </c>
      <c r="K26" s="25" t="e">
        <f>#REF!</f>
        <v>#REF!</v>
      </c>
      <c r="L26" s="25" t="e">
        <f>#REF!</f>
        <v>#REF!</v>
      </c>
      <c r="M26" s="25" t="e">
        <f>#REF!</f>
        <v>#REF!</v>
      </c>
      <c r="N26" s="25" t="e">
        <f>#REF!</f>
        <v>#REF!</v>
      </c>
      <c r="O26" s="25" t="e">
        <f>#REF!</f>
        <v>#REF!</v>
      </c>
      <c r="P26" s="40" t="e">
        <f>#REF!</f>
        <v>#REF!</v>
      </c>
      <c r="Q26" s="54" t="e">
        <f>E26+F26+G26+H26+I26+J26+K26+L26+M26+N26+O26+P26</f>
        <v>#REF!</v>
      </c>
      <c r="R26" s="67"/>
      <c r="S26" s="25" t="e">
        <f>E26+F26+G26</f>
        <v>#REF!</v>
      </c>
      <c r="T26" s="25" t="e">
        <f t="shared" si="11"/>
        <v>#REF!</v>
      </c>
      <c r="U26" s="25" t="e">
        <f>K26+L26+M26</f>
        <v>#REF!</v>
      </c>
      <c r="V26" s="25" t="e">
        <f t="shared" si="13"/>
        <v>#REF!</v>
      </c>
      <c r="X26" s="25" t="e">
        <f>S26+T26</f>
        <v>#REF!</v>
      </c>
      <c r="Y26" s="25" t="e">
        <f>S26+T26+U26</f>
        <v>#REF!</v>
      </c>
      <c r="Z26" s="25" t="e">
        <f t="shared" si="15"/>
        <v>#REF!</v>
      </c>
    </row>
    <row r="27" spans="2:26" s="3" customFormat="1" ht="21.75" thickBot="1" x14ac:dyDescent="0.25">
      <c r="B27" s="191"/>
      <c r="C27" s="26" t="s">
        <v>31</v>
      </c>
      <c r="D27" s="26" t="s">
        <v>48</v>
      </c>
      <c r="E27" s="27" t="e">
        <f>E28+E31</f>
        <v>#REF!</v>
      </c>
      <c r="F27" s="27" t="e">
        <f t="shared" ref="F27:P27" si="16">F28+F31</f>
        <v>#REF!</v>
      </c>
      <c r="G27" s="27" t="e">
        <f t="shared" si="16"/>
        <v>#REF!</v>
      </c>
      <c r="H27" s="27" t="e">
        <f t="shared" si="16"/>
        <v>#REF!</v>
      </c>
      <c r="I27" s="27" t="e">
        <f t="shared" si="16"/>
        <v>#REF!</v>
      </c>
      <c r="J27" s="27" t="e">
        <f t="shared" si="16"/>
        <v>#REF!</v>
      </c>
      <c r="K27" s="27" t="e">
        <f t="shared" si="16"/>
        <v>#REF!</v>
      </c>
      <c r="L27" s="27" t="e">
        <f>L28+L31</f>
        <v>#REF!</v>
      </c>
      <c r="M27" s="27" t="e">
        <f t="shared" si="16"/>
        <v>#REF!</v>
      </c>
      <c r="N27" s="27" t="e">
        <f t="shared" si="16"/>
        <v>#REF!</v>
      </c>
      <c r="O27" s="27" t="e">
        <f t="shared" si="16"/>
        <v>#REF!</v>
      </c>
      <c r="P27" s="41" t="e">
        <f t="shared" si="16"/>
        <v>#REF!</v>
      </c>
      <c r="Q27" s="55" t="e">
        <f>E27+F27+G27+H27+I27+J27+K27+L27+M27+N27+O27+P27</f>
        <v>#REF!</v>
      </c>
      <c r="R27" s="68"/>
      <c r="S27" s="27" t="e">
        <f t="shared" si="14"/>
        <v>#REF!</v>
      </c>
      <c r="T27" s="27" t="e">
        <f>H27+I27+J27</f>
        <v>#REF!</v>
      </c>
      <c r="U27" s="27" t="e">
        <f t="shared" si="12"/>
        <v>#REF!</v>
      </c>
      <c r="V27" s="27" t="e">
        <f>N27+O27+P27</f>
        <v>#REF!</v>
      </c>
      <c r="X27" s="27" t="e">
        <f>S27+T27</f>
        <v>#REF!</v>
      </c>
      <c r="Y27" s="27" t="e">
        <f>S27+T27+U27</f>
        <v>#REF!</v>
      </c>
      <c r="Z27" s="27" t="e">
        <f t="shared" si="15"/>
        <v>#REF!</v>
      </c>
    </row>
    <row r="28" spans="2:26" s="3" customFormat="1" ht="14.25" x14ac:dyDescent="0.2">
      <c r="B28" s="28" t="s">
        <v>25</v>
      </c>
      <c r="C28" s="183" t="s">
        <v>31</v>
      </c>
      <c r="D28" s="184"/>
      <c r="E28" s="29" t="e">
        <f t="shared" ref="E28:P28" si="17">ROUND(E29*E30,2)</f>
        <v>#REF!</v>
      </c>
      <c r="F28" s="29" t="e">
        <f t="shared" si="17"/>
        <v>#REF!</v>
      </c>
      <c r="G28" s="29" t="e">
        <f t="shared" si="17"/>
        <v>#REF!</v>
      </c>
      <c r="H28" s="29" t="e">
        <f t="shared" si="17"/>
        <v>#REF!</v>
      </c>
      <c r="I28" s="29" t="e">
        <f t="shared" si="17"/>
        <v>#REF!</v>
      </c>
      <c r="J28" s="29" t="e">
        <f t="shared" si="17"/>
        <v>#REF!</v>
      </c>
      <c r="K28" s="29" t="e">
        <f t="shared" si="17"/>
        <v>#REF!</v>
      </c>
      <c r="L28" s="29" t="e">
        <f t="shared" si="17"/>
        <v>#REF!</v>
      </c>
      <c r="M28" s="29" t="e">
        <f t="shared" si="17"/>
        <v>#REF!</v>
      </c>
      <c r="N28" s="29" t="e">
        <f t="shared" si="17"/>
        <v>#REF!</v>
      </c>
      <c r="O28" s="29" t="e">
        <f t="shared" si="17"/>
        <v>#REF!</v>
      </c>
      <c r="P28" s="42" t="e">
        <f t="shared" si="17"/>
        <v>#REF!</v>
      </c>
      <c r="Q28" s="56" t="e">
        <f>SUM(E28:P28)</f>
        <v>#REF!</v>
      </c>
      <c r="R28" s="68"/>
      <c r="S28" s="29" t="e">
        <f t="shared" si="14"/>
        <v>#REF!</v>
      </c>
      <c r="T28" s="29" t="e">
        <f t="shared" si="11"/>
        <v>#REF!</v>
      </c>
      <c r="U28" s="29" t="e">
        <f>K28+L28+M28</f>
        <v>#REF!</v>
      </c>
      <c r="V28" s="29" t="e">
        <f t="shared" si="13"/>
        <v>#REF!</v>
      </c>
      <c r="X28" s="29" t="e">
        <f>S28+T28</f>
        <v>#REF!</v>
      </c>
      <c r="Y28" s="29" t="e">
        <f>S28+T28+U28</f>
        <v>#REF!</v>
      </c>
      <c r="Z28" s="29" t="e">
        <f t="shared" si="15"/>
        <v>#REF!</v>
      </c>
    </row>
    <row r="29" spans="2:26" outlineLevel="1" x14ac:dyDescent="0.2">
      <c r="B29" s="4" t="s">
        <v>12</v>
      </c>
      <c r="C29" s="172" t="s">
        <v>13</v>
      </c>
      <c r="D29" s="173"/>
      <c r="E29" s="10" t="e">
        <f>#REF!</f>
        <v>#REF!</v>
      </c>
      <c r="F29" s="10" t="e">
        <f>#REF!</f>
        <v>#REF!</v>
      </c>
      <c r="G29" s="10" t="e">
        <f>#REF!</f>
        <v>#REF!</v>
      </c>
      <c r="H29" s="10" t="e">
        <f>#REF!</f>
        <v>#REF!</v>
      </c>
      <c r="I29" s="10" t="e">
        <f>#REF!</f>
        <v>#REF!</v>
      </c>
      <c r="J29" s="10" t="e">
        <f>#REF!</f>
        <v>#REF!</v>
      </c>
      <c r="K29" s="10" t="e">
        <f>#REF!</f>
        <v>#REF!</v>
      </c>
      <c r="L29" s="10" t="e">
        <f>#REF!</f>
        <v>#REF!</v>
      </c>
      <c r="M29" s="10" t="e">
        <f>#REF!</f>
        <v>#REF!</v>
      </c>
      <c r="N29" s="10" t="e">
        <f>#REF!</f>
        <v>#REF!</v>
      </c>
      <c r="O29" s="10" t="e">
        <f>#REF!</f>
        <v>#REF!</v>
      </c>
      <c r="P29" s="10" t="e">
        <f>#REF!</f>
        <v>#REF!</v>
      </c>
      <c r="Q29" s="57" t="e">
        <f>Q28/Q30</f>
        <v>#REF!</v>
      </c>
      <c r="R29" s="69"/>
      <c r="S29" s="10" t="e">
        <f>S28/S30</f>
        <v>#REF!</v>
      </c>
      <c r="T29" s="10" t="e">
        <f>T28/T30</f>
        <v>#REF!</v>
      </c>
      <c r="U29" s="10" t="e">
        <f>U28/U30</f>
        <v>#REF!</v>
      </c>
      <c r="V29" s="10" t="e">
        <f>V28/V30</f>
        <v>#REF!</v>
      </c>
      <c r="X29" s="10" t="e">
        <f>X28/X30</f>
        <v>#REF!</v>
      </c>
      <c r="Y29" s="10" t="e">
        <f>Y28/Y30</f>
        <v>#REF!</v>
      </c>
      <c r="Z29" s="10" t="e">
        <f>Z28/Z30</f>
        <v>#REF!</v>
      </c>
    </row>
    <row r="30" spans="2:26" ht="30" outlineLevel="1" x14ac:dyDescent="0.2">
      <c r="B30" s="4" t="s">
        <v>50</v>
      </c>
      <c r="C30" s="172" t="s">
        <v>14</v>
      </c>
      <c r="D30" s="173"/>
      <c r="E30" s="13" t="e">
        <f>#REF!</f>
        <v>#REF!</v>
      </c>
      <c r="F30" s="13" t="e">
        <f>#REF!</f>
        <v>#REF!</v>
      </c>
      <c r="G30" s="13" t="e">
        <f>#REF!</f>
        <v>#REF!</v>
      </c>
      <c r="H30" s="13" t="e">
        <f>#REF!</f>
        <v>#REF!</v>
      </c>
      <c r="I30" s="13" t="e">
        <f>#REF!</f>
        <v>#REF!</v>
      </c>
      <c r="J30" s="13" t="e">
        <f>#REF!</f>
        <v>#REF!</v>
      </c>
      <c r="K30" s="13" t="e">
        <f>#REF!</f>
        <v>#REF!</v>
      </c>
      <c r="L30" s="13" t="e">
        <f>#REF!</f>
        <v>#REF!</v>
      </c>
      <c r="M30" s="13" t="e">
        <f>#REF!</f>
        <v>#REF!</v>
      </c>
      <c r="N30" s="13" t="e">
        <f>#REF!</f>
        <v>#REF!</v>
      </c>
      <c r="O30" s="13" t="e">
        <f>#REF!</f>
        <v>#REF!</v>
      </c>
      <c r="P30" s="51" t="e">
        <f>#REF!</f>
        <v>#REF!</v>
      </c>
      <c r="Q30" s="61" t="e">
        <f>SUM(E30:P30)</f>
        <v>#REF!</v>
      </c>
      <c r="R30" s="69"/>
      <c r="S30" s="13" t="e">
        <f t="shared" ref="S30:S36" si="18">E30+F30+G30</f>
        <v>#REF!</v>
      </c>
      <c r="T30" s="13" t="e">
        <f t="shared" ref="T30:T36" si="19">H30+I30+J30</f>
        <v>#REF!</v>
      </c>
      <c r="U30" s="13" t="e">
        <f t="shared" ref="U30:U36" si="20">K30+L30+M30</f>
        <v>#REF!</v>
      </c>
      <c r="V30" s="13" t="e">
        <f t="shared" ref="V30:V36" si="21">N30+O30+P30</f>
        <v>#REF!</v>
      </c>
      <c r="X30" s="13" t="e">
        <f>S30+T30</f>
        <v>#REF!</v>
      </c>
      <c r="Y30" s="13" t="e">
        <f>S30+T30+U30</f>
        <v>#REF!</v>
      </c>
      <c r="Z30" s="13" t="e">
        <f>S30+T30+U30+V30</f>
        <v>#REF!</v>
      </c>
    </row>
    <row r="31" spans="2:26" s="3" customFormat="1" ht="14.25" x14ac:dyDescent="0.2">
      <c r="B31" s="30" t="s">
        <v>30</v>
      </c>
      <c r="C31" s="176" t="s">
        <v>31</v>
      </c>
      <c r="D31" s="177"/>
      <c r="E31" s="31" t="e">
        <f t="shared" ref="E31:P31" si="22">ROUND(E32*E33,2)</f>
        <v>#REF!</v>
      </c>
      <c r="F31" s="31" t="e">
        <f t="shared" si="22"/>
        <v>#REF!</v>
      </c>
      <c r="G31" s="31" t="e">
        <f t="shared" si="22"/>
        <v>#REF!</v>
      </c>
      <c r="H31" s="31" t="e">
        <f t="shared" si="22"/>
        <v>#REF!</v>
      </c>
      <c r="I31" s="31" t="e">
        <f t="shared" si="22"/>
        <v>#REF!</v>
      </c>
      <c r="J31" s="31" t="e">
        <f t="shared" si="22"/>
        <v>#REF!</v>
      </c>
      <c r="K31" s="31" t="e">
        <f t="shared" si="22"/>
        <v>#REF!</v>
      </c>
      <c r="L31" s="31" t="e">
        <f t="shared" si="22"/>
        <v>#REF!</v>
      </c>
      <c r="M31" s="31" t="e">
        <f t="shared" si="22"/>
        <v>#REF!</v>
      </c>
      <c r="N31" s="31" t="e">
        <f t="shared" si="22"/>
        <v>#REF!</v>
      </c>
      <c r="O31" s="31" t="e">
        <f t="shared" si="22"/>
        <v>#REF!</v>
      </c>
      <c r="P31" s="47" t="e">
        <f t="shared" si="22"/>
        <v>#REF!</v>
      </c>
      <c r="Q31" s="60" t="e">
        <f>SUM(E31:P31)</f>
        <v>#REF!</v>
      </c>
      <c r="R31" s="68"/>
      <c r="S31" s="31" t="e">
        <f t="shared" si="18"/>
        <v>#REF!</v>
      </c>
      <c r="T31" s="31" t="e">
        <f t="shared" si="19"/>
        <v>#REF!</v>
      </c>
      <c r="U31" s="31" t="e">
        <f t="shared" si="20"/>
        <v>#REF!</v>
      </c>
      <c r="V31" s="31" t="e">
        <f t="shared" si="21"/>
        <v>#REF!</v>
      </c>
      <c r="X31" s="31" t="e">
        <f>S31+T31</f>
        <v>#REF!</v>
      </c>
      <c r="Y31" s="31" t="e">
        <f>S31+T31+U31</f>
        <v>#REF!</v>
      </c>
      <c r="Z31" s="31" t="e">
        <f>S31+T31+U31+V31</f>
        <v>#REF!</v>
      </c>
    </row>
    <row r="32" spans="2:26" outlineLevel="1" x14ac:dyDescent="0.2">
      <c r="B32" s="4" t="s">
        <v>32</v>
      </c>
      <c r="C32" s="172" t="s">
        <v>33</v>
      </c>
      <c r="D32" s="173"/>
      <c r="E32" s="10" t="e">
        <f>E20</f>
        <v>#REF!</v>
      </c>
      <c r="F32" s="10" t="e">
        <f t="shared" ref="F32:P32" si="23">F20</f>
        <v>#REF!</v>
      </c>
      <c r="G32" s="10" t="e">
        <f t="shared" si="23"/>
        <v>#REF!</v>
      </c>
      <c r="H32" s="10" t="e">
        <f t="shared" si="23"/>
        <v>#REF!</v>
      </c>
      <c r="I32" s="10" t="e">
        <f t="shared" si="23"/>
        <v>#REF!</v>
      </c>
      <c r="J32" s="10" t="e">
        <f t="shared" si="23"/>
        <v>#REF!</v>
      </c>
      <c r="K32" s="10" t="e">
        <f t="shared" si="23"/>
        <v>#REF!</v>
      </c>
      <c r="L32" s="10" t="e">
        <f t="shared" si="23"/>
        <v>#REF!</v>
      </c>
      <c r="M32" s="10" t="e">
        <f t="shared" si="23"/>
        <v>#REF!</v>
      </c>
      <c r="N32" s="10" t="e">
        <f t="shared" si="23"/>
        <v>#REF!</v>
      </c>
      <c r="O32" s="10" t="e">
        <f t="shared" si="23"/>
        <v>#REF!</v>
      </c>
      <c r="P32" s="48" t="e">
        <f t="shared" si="23"/>
        <v>#REF!</v>
      </c>
      <c r="Q32" s="57" t="e">
        <f>Q31/Q33</f>
        <v>#REF!</v>
      </c>
      <c r="R32" s="69"/>
      <c r="S32" s="10" t="e">
        <f>S31/S33</f>
        <v>#REF!</v>
      </c>
      <c r="T32" s="10" t="e">
        <f>T31/T33</f>
        <v>#REF!</v>
      </c>
      <c r="U32" s="10" t="e">
        <f>U31/U33</f>
        <v>#REF!</v>
      </c>
      <c r="V32" s="10" t="e">
        <f>V31/V33</f>
        <v>#REF!</v>
      </c>
      <c r="X32" s="10" t="e">
        <f>X31/X33</f>
        <v>#REF!</v>
      </c>
      <c r="Y32" s="10" t="e">
        <f>Y31/Y33</f>
        <v>#REF!</v>
      </c>
      <c r="Z32" s="10" t="e">
        <f>Z31/Z33</f>
        <v>#REF!</v>
      </c>
    </row>
    <row r="33" spans="2:26" ht="15.75" outlineLevel="1" thickBot="1" x14ac:dyDescent="0.25">
      <c r="B33" s="4" t="s">
        <v>49</v>
      </c>
      <c r="C33" s="174" t="s">
        <v>35</v>
      </c>
      <c r="D33" s="175"/>
      <c r="E33" s="11" t="e">
        <f>#REF!</f>
        <v>#REF!</v>
      </c>
      <c r="F33" s="11" t="e">
        <f>#REF!</f>
        <v>#REF!</v>
      </c>
      <c r="G33" s="11" t="e">
        <f>#REF!</f>
        <v>#REF!</v>
      </c>
      <c r="H33" s="11" t="e">
        <f>#REF!</f>
        <v>#REF!</v>
      </c>
      <c r="I33" s="11" t="e">
        <f>#REF!</f>
        <v>#REF!</v>
      </c>
      <c r="J33" s="11" t="e">
        <f>#REF!</f>
        <v>#REF!</v>
      </c>
      <c r="K33" s="11" t="e">
        <f>#REF!</f>
        <v>#REF!</v>
      </c>
      <c r="L33" s="11" t="e">
        <f>#REF!</f>
        <v>#REF!</v>
      </c>
      <c r="M33" s="11" t="e">
        <f>#REF!</f>
        <v>#REF!</v>
      </c>
      <c r="N33" s="11" t="e">
        <f>#REF!</f>
        <v>#REF!</v>
      </c>
      <c r="O33" s="11" t="e">
        <f>#REF!</f>
        <v>#REF!</v>
      </c>
      <c r="P33" s="49" t="e">
        <f>#REF!</f>
        <v>#REF!</v>
      </c>
      <c r="Q33" s="61" t="e">
        <f>SUM(E33:P33)</f>
        <v>#REF!</v>
      </c>
      <c r="R33" s="69"/>
      <c r="S33" s="11" t="e">
        <f>E33+F33+G33</f>
        <v>#REF!</v>
      </c>
      <c r="T33" s="11" t="e">
        <f t="shared" si="19"/>
        <v>#REF!</v>
      </c>
      <c r="U33" s="11" t="e">
        <f t="shared" si="20"/>
        <v>#REF!</v>
      </c>
      <c r="V33" s="11" t="e">
        <f t="shared" si="21"/>
        <v>#REF!</v>
      </c>
      <c r="X33" s="131" t="e">
        <f>S33+T33</f>
        <v>#REF!</v>
      </c>
      <c r="Y33" s="73" t="e">
        <f>S33+T33+U33</f>
        <v>#REF!</v>
      </c>
      <c r="Z33" s="73" t="e">
        <f>S33+T33+U33+V33</f>
        <v>#REF!</v>
      </c>
    </row>
    <row r="34" spans="2:26" s="21" customFormat="1" ht="36" customHeight="1" x14ac:dyDescent="0.2">
      <c r="B34" s="190" t="s">
        <v>76</v>
      </c>
      <c r="C34" s="24" t="s">
        <v>31</v>
      </c>
      <c r="D34" s="24" t="s">
        <v>47</v>
      </c>
      <c r="E34" s="25" t="e">
        <f>#REF!</f>
        <v>#REF!</v>
      </c>
      <c r="F34" s="25" t="e">
        <f>#REF!</f>
        <v>#REF!</v>
      </c>
      <c r="G34" s="25" t="e">
        <f>#REF!</f>
        <v>#REF!</v>
      </c>
      <c r="H34" s="25" t="e">
        <f>#REF!</f>
        <v>#REF!</v>
      </c>
      <c r="I34" s="25" t="e">
        <f>#REF!</f>
        <v>#REF!</v>
      </c>
      <c r="J34" s="25" t="e">
        <f>#REF!</f>
        <v>#REF!</v>
      </c>
      <c r="K34" s="25" t="e">
        <f>#REF!</f>
        <v>#REF!</v>
      </c>
      <c r="L34" s="25" t="e">
        <f>#REF!</f>
        <v>#REF!</v>
      </c>
      <c r="M34" s="25" t="e">
        <f>#REF!</f>
        <v>#REF!</v>
      </c>
      <c r="N34" s="25" t="e">
        <f>#REF!</f>
        <v>#REF!</v>
      </c>
      <c r="O34" s="25" t="e">
        <f>#REF!</f>
        <v>#REF!</v>
      </c>
      <c r="P34" s="40" t="e">
        <f>#REF!</f>
        <v>#REF!</v>
      </c>
      <c r="Q34" s="54" t="e">
        <f>SUM(E34:P34)</f>
        <v>#REF!</v>
      </c>
      <c r="R34" s="67"/>
      <c r="S34" s="25" t="e">
        <f t="shared" si="18"/>
        <v>#REF!</v>
      </c>
      <c r="T34" s="25" t="e">
        <f t="shared" si="19"/>
        <v>#REF!</v>
      </c>
      <c r="U34" s="25" t="e">
        <f t="shared" si="20"/>
        <v>#REF!</v>
      </c>
      <c r="V34" s="25" t="e">
        <f t="shared" si="21"/>
        <v>#REF!</v>
      </c>
      <c r="X34" s="25" t="e">
        <f>S34+T34</f>
        <v>#REF!</v>
      </c>
      <c r="Y34" s="25" t="e">
        <f>S34+T34+U34</f>
        <v>#REF!</v>
      </c>
      <c r="Z34" s="25" t="e">
        <f>S34+T34+U34+V34</f>
        <v>#REF!</v>
      </c>
    </row>
    <row r="35" spans="2:26" s="3" customFormat="1" ht="46.5" customHeight="1" thickBot="1" x14ac:dyDescent="0.25">
      <c r="B35" s="191"/>
      <c r="C35" s="26" t="s">
        <v>31</v>
      </c>
      <c r="D35" s="26" t="s">
        <v>48</v>
      </c>
      <c r="E35" s="27" t="e">
        <f>E36</f>
        <v>#REF!</v>
      </c>
      <c r="F35" s="27" t="e">
        <f>F36</f>
        <v>#REF!</v>
      </c>
      <c r="G35" s="27" t="e">
        <f t="shared" ref="G35:P35" si="24">G36</f>
        <v>#REF!</v>
      </c>
      <c r="H35" s="27" t="e">
        <f t="shared" si="24"/>
        <v>#REF!</v>
      </c>
      <c r="I35" s="27" t="e">
        <f t="shared" si="24"/>
        <v>#REF!</v>
      </c>
      <c r="J35" s="27" t="e">
        <f t="shared" si="24"/>
        <v>#REF!</v>
      </c>
      <c r="K35" s="27" t="e">
        <f t="shared" si="24"/>
        <v>#REF!</v>
      </c>
      <c r="L35" s="27" t="e">
        <f>L36</f>
        <v>#REF!</v>
      </c>
      <c r="M35" s="27" t="e">
        <f t="shared" si="24"/>
        <v>#REF!</v>
      </c>
      <c r="N35" s="27" t="e">
        <f t="shared" si="24"/>
        <v>#REF!</v>
      </c>
      <c r="O35" s="27" t="e">
        <f t="shared" si="24"/>
        <v>#REF!</v>
      </c>
      <c r="P35" s="41" t="e">
        <f t="shared" si="24"/>
        <v>#REF!</v>
      </c>
      <c r="Q35" s="55" t="e">
        <f>E35+F35+G35+H35+I35+J35+K35+L35+M35+N35+O35+P35</f>
        <v>#REF!</v>
      </c>
      <c r="R35" s="68"/>
      <c r="S35" s="27" t="e">
        <f t="shared" si="18"/>
        <v>#REF!</v>
      </c>
      <c r="T35" s="27" t="e">
        <f t="shared" si="19"/>
        <v>#REF!</v>
      </c>
      <c r="U35" s="27" t="e">
        <f t="shared" si="20"/>
        <v>#REF!</v>
      </c>
      <c r="V35" s="27" t="e">
        <f t="shared" si="21"/>
        <v>#REF!</v>
      </c>
      <c r="X35" s="27" t="e">
        <f>S35+T35</f>
        <v>#REF!</v>
      </c>
      <c r="Y35" s="27" t="e">
        <f>S35+T35+U35</f>
        <v>#REF!</v>
      </c>
      <c r="Z35" s="27" t="e">
        <f>S35+T35+U35+V35</f>
        <v>#REF!</v>
      </c>
    </row>
    <row r="36" spans="2:26" s="3" customFormat="1" ht="14.25" x14ac:dyDescent="0.2">
      <c r="B36" s="28" t="s">
        <v>25</v>
      </c>
      <c r="C36" s="183"/>
      <c r="D36" s="184"/>
      <c r="E36" s="29" t="e">
        <f t="shared" ref="E36:N36" si="25">SUM(ROUND((E39*E37),2),ROUND((E40*E37),2),ROUND((E41*E37),2),ROUND((E42*E37),2))</f>
        <v>#REF!</v>
      </c>
      <c r="F36" s="29" t="e">
        <f t="shared" si="25"/>
        <v>#REF!</v>
      </c>
      <c r="G36" s="29" t="e">
        <f t="shared" si="25"/>
        <v>#REF!</v>
      </c>
      <c r="H36" s="29" t="e">
        <f t="shared" si="25"/>
        <v>#REF!</v>
      </c>
      <c r="I36" s="29" t="e">
        <f t="shared" si="25"/>
        <v>#REF!</v>
      </c>
      <c r="J36" s="29" t="e">
        <f t="shared" si="25"/>
        <v>#REF!</v>
      </c>
      <c r="K36" s="29" t="e">
        <f t="shared" si="25"/>
        <v>#REF!</v>
      </c>
      <c r="L36" s="29" t="e">
        <f t="shared" si="25"/>
        <v>#REF!</v>
      </c>
      <c r="M36" s="29" t="e">
        <f t="shared" si="25"/>
        <v>#REF!</v>
      </c>
      <c r="N36" s="29" t="e">
        <f t="shared" si="25"/>
        <v>#REF!</v>
      </c>
      <c r="O36" s="29" t="e">
        <f>SUM(ROUND((O39*O37),2),ROUND((O40*O37),2),ROUND((O41*O37),2),ROUND((O42*O37),2))</f>
        <v>#REF!</v>
      </c>
      <c r="P36" s="29" t="e">
        <f>SUM(ROUND((P39*P37),2),ROUND((P40*P37),2),ROUND((P41*P37),2),ROUND((P42*P37),2))</f>
        <v>#REF!</v>
      </c>
      <c r="Q36" s="56" t="e">
        <f>SUM(E36:P36)</f>
        <v>#REF!</v>
      </c>
      <c r="R36" s="68"/>
      <c r="S36" s="29" t="e">
        <f t="shared" si="18"/>
        <v>#REF!</v>
      </c>
      <c r="T36" s="29" t="e">
        <f t="shared" si="19"/>
        <v>#REF!</v>
      </c>
      <c r="U36" s="29" t="e">
        <f t="shared" si="20"/>
        <v>#REF!</v>
      </c>
      <c r="V36" s="29" t="e">
        <f t="shared" si="21"/>
        <v>#REF!</v>
      </c>
      <c r="X36" s="29" t="e">
        <f>S36+T36</f>
        <v>#REF!</v>
      </c>
      <c r="Y36" s="29" t="e">
        <f>S36+T36+U36</f>
        <v>#REF!</v>
      </c>
      <c r="Z36" s="29" t="e">
        <f>S36+T36+U36+V36</f>
        <v>#REF!</v>
      </c>
    </row>
    <row r="37" spans="2:26" ht="15" customHeight="1" outlineLevel="1" x14ac:dyDescent="0.2">
      <c r="B37" s="4" t="s">
        <v>12</v>
      </c>
      <c r="C37" s="172" t="s">
        <v>13</v>
      </c>
      <c r="D37" s="173"/>
      <c r="E37" s="10" t="e">
        <f>E29</f>
        <v>#REF!</v>
      </c>
      <c r="F37" s="10" t="e">
        <f t="shared" ref="F37:P37" si="26">F29</f>
        <v>#REF!</v>
      </c>
      <c r="G37" s="10" t="e">
        <f t="shared" si="26"/>
        <v>#REF!</v>
      </c>
      <c r="H37" s="10" t="e">
        <f t="shared" si="26"/>
        <v>#REF!</v>
      </c>
      <c r="I37" s="10" t="e">
        <f t="shared" si="26"/>
        <v>#REF!</v>
      </c>
      <c r="J37" s="10" t="e">
        <f t="shared" si="26"/>
        <v>#REF!</v>
      </c>
      <c r="K37" s="10" t="e">
        <f t="shared" si="26"/>
        <v>#REF!</v>
      </c>
      <c r="L37" s="10" t="e">
        <f>L29</f>
        <v>#REF!</v>
      </c>
      <c r="M37" s="10" t="e">
        <f t="shared" si="26"/>
        <v>#REF!</v>
      </c>
      <c r="N37" s="10" t="e">
        <f t="shared" si="26"/>
        <v>#REF!</v>
      </c>
      <c r="O37" s="10" t="e">
        <f t="shared" si="26"/>
        <v>#REF!</v>
      </c>
      <c r="P37" s="48" t="e">
        <f t="shared" si="26"/>
        <v>#REF!</v>
      </c>
      <c r="Q37" s="57" t="e">
        <f>Q36/Q38</f>
        <v>#REF!</v>
      </c>
      <c r="R37" s="69"/>
      <c r="S37" s="10" t="e">
        <f>S36/S38</f>
        <v>#REF!</v>
      </c>
      <c r="T37" s="10" t="e">
        <f>T36/T38</f>
        <v>#REF!</v>
      </c>
      <c r="U37" s="10" t="e">
        <f>U36/U38</f>
        <v>#REF!</v>
      </c>
      <c r="V37" s="10" t="e">
        <f>V36/V38</f>
        <v>#REF!</v>
      </c>
      <c r="X37" s="10" t="e">
        <f>X36/X38</f>
        <v>#REF!</v>
      </c>
      <c r="Y37" s="10" t="e">
        <f>Y36/Y38</f>
        <v>#REF!</v>
      </c>
      <c r="Z37" s="10" t="e">
        <f>Z36/Z38</f>
        <v>#REF!</v>
      </c>
    </row>
    <row r="38" spans="2:26" ht="30" customHeight="1" outlineLevel="1" x14ac:dyDescent="0.2">
      <c r="B38" s="4" t="s">
        <v>50</v>
      </c>
      <c r="C38" s="172" t="s">
        <v>14</v>
      </c>
      <c r="D38" s="173"/>
      <c r="E38" s="13" t="e">
        <f>E39+E40+E41+E42</f>
        <v>#REF!</v>
      </c>
      <c r="F38" s="13" t="e">
        <f t="shared" ref="F38:P38" si="27">F39+F40+F41+F42</f>
        <v>#REF!</v>
      </c>
      <c r="G38" s="13" t="e">
        <f t="shared" si="27"/>
        <v>#REF!</v>
      </c>
      <c r="H38" s="13" t="e">
        <f t="shared" si="27"/>
        <v>#REF!</v>
      </c>
      <c r="I38" s="13" t="e">
        <f t="shared" si="27"/>
        <v>#REF!</v>
      </c>
      <c r="J38" s="13" t="e">
        <f>J39+J40+J41+J42</f>
        <v>#REF!</v>
      </c>
      <c r="K38" s="13" t="e">
        <f t="shared" si="27"/>
        <v>#REF!</v>
      </c>
      <c r="L38" s="13" t="e">
        <f>L39+L40+L41+L42</f>
        <v>#REF!</v>
      </c>
      <c r="M38" s="13" t="e">
        <f t="shared" si="27"/>
        <v>#REF!</v>
      </c>
      <c r="N38" s="13" t="e">
        <f t="shared" si="27"/>
        <v>#REF!</v>
      </c>
      <c r="O38" s="13" t="e">
        <f t="shared" si="27"/>
        <v>#REF!</v>
      </c>
      <c r="P38" s="13" t="e">
        <f t="shared" si="27"/>
        <v>#REF!</v>
      </c>
      <c r="Q38" s="61" t="e">
        <f t="shared" ref="Q38:Q43" si="28">SUM(E38:P38)</f>
        <v>#REF!</v>
      </c>
      <c r="R38" s="69"/>
      <c r="S38" s="13" t="e">
        <f t="shared" ref="S38:S45" si="29">E38+F38+G38</f>
        <v>#REF!</v>
      </c>
      <c r="T38" s="13" t="e">
        <f t="shared" ref="T38:T45" si="30">H38+I38+J38</f>
        <v>#REF!</v>
      </c>
      <c r="U38" s="13" t="e">
        <f t="shared" ref="U38:U45" si="31">K38+L38+M38</f>
        <v>#REF!</v>
      </c>
      <c r="V38" s="13" t="e">
        <f t="shared" ref="V38:V45" si="32">N38+O38+P38</f>
        <v>#REF!</v>
      </c>
      <c r="X38" s="13" t="e">
        <f>SUM(X39:X42)</f>
        <v>#REF!</v>
      </c>
      <c r="Y38" s="13" t="e">
        <f>SUM(Y39:Y42)</f>
        <v>#REF!</v>
      </c>
      <c r="Z38" s="13" t="e">
        <f>SUM(Z39:Z42)</f>
        <v>#REF!</v>
      </c>
    </row>
    <row r="39" spans="2:26" s="9" customFormat="1" ht="13.5" customHeight="1" outlineLevel="2" x14ac:dyDescent="0.2">
      <c r="B39" s="7" t="s">
        <v>38</v>
      </c>
      <c r="C39" s="178" t="s">
        <v>14</v>
      </c>
      <c r="D39" s="179"/>
      <c r="E39" s="12" t="e">
        <f>#REF!</f>
        <v>#REF!</v>
      </c>
      <c r="F39" s="12" t="e">
        <f>#REF!</f>
        <v>#REF!</v>
      </c>
      <c r="G39" s="12" t="e">
        <f>#REF!</f>
        <v>#REF!</v>
      </c>
      <c r="H39" s="12" t="e">
        <f>#REF!</f>
        <v>#REF!</v>
      </c>
      <c r="I39" s="12" t="e">
        <f>#REF!</f>
        <v>#REF!</v>
      </c>
      <c r="J39" s="12" t="e">
        <f>#REF!</f>
        <v>#REF!</v>
      </c>
      <c r="K39" s="12" t="e">
        <f>#REF!</f>
        <v>#REF!</v>
      </c>
      <c r="L39" s="12" t="e">
        <f>#REF!</f>
        <v>#REF!</v>
      </c>
      <c r="M39" s="12" t="e">
        <f>#REF!</f>
        <v>#REF!</v>
      </c>
      <c r="N39" s="12" t="e">
        <f>#REF!</f>
        <v>#REF!</v>
      </c>
      <c r="O39" s="12" t="e">
        <f>#REF!</f>
        <v>#REF!</v>
      </c>
      <c r="P39" s="50" t="e">
        <f>#REF!</f>
        <v>#REF!</v>
      </c>
      <c r="Q39" s="62" t="e">
        <f t="shared" si="28"/>
        <v>#REF!</v>
      </c>
      <c r="R39" s="71"/>
      <c r="S39" s="12" t="e">
        <f t="shared" si="29"/>
        <v>#REF!</v>
      </c>
      <c r="T39" s="12" t="e">
        <f t="shared" si="30"/>
        <v>#REF!</v>
      </c>
      <c r="U39" s="12" t="e">
        <f t="shared" si="31"/>
        <v>#REF!</v>
      </c>
      <c r="V39" s="12" t="e">
        <f t="shared" si="32"/>
        <v>#REF!</v>
      </c>
      <c r="X39" s="12" t="e">
        <f t="shared" ref="X39:X45" si="33">S39+T39</f>
        <v>#REF!</v>
      </c>
      <c r="Y39" s="12" t="e">
        <f t="shared" ref="Y39:Y45" si="34">S39+T39+U39</f>
        <v>#REF!</v>
      </c>
      <c r="Z39" s="12" t="e">
        <f t="shared" ref="Z39:Z45" si="35">S39+T39+U39+V39</f>
        <v>#REF!</v>
      </c>
    </row>
    <row r="40" spans="2:26" s="9" customFormat="1" ht="13.5" customHeight="1" outlineLevel="2" x14ac:dyDescent="0.2">
      <c r="B40" s="7" t="s">
        <v>19</v>
      </c>
      <c r="C40" s="178" t="s">
        <v>14</v>
      </c>
      <c r="D40" s="179"/>
      <c r="E40" s="12" t="e">
        <f>#REF!</f>
        <v>#REF!</v>
      </c>
      <c r="F40" s="12" t="e">
        <f>#REF!</f>
        <v>#REF!</v>
      </c>
      <c r="G40" s="12" t="e">
        <f>#REF!</f>
        <v>#REF!</v>
      </c>
      <c r="H40" s="12" t="e">
        <f>#REF!</f>
        <v>#REF!</v>
      </c>
      <c r="I40" s="12" t="e">
        <f>#REF!</f>
        <v>#REF!</v>
      </c>
      <c r="J40" s="12" t="e">
        <f>#REF!</f>
        <v>#REF!</v>
      </c>
      <c r="K40" s="12" t="e">
        <f>#REF!</f>
        <v>#REF!</v>
      </c>
      <c r="L40" s="12" t="e">
        <f>#REF!</f>
        <v>#REF!</v>
      </c>
      <c r="M40" s="12" t="e">
        <f>#REF!</f>
        <v>#REF!</v>
      </c>
      <c r="N40" s="12" t="e">
        <f>#REF!</f>
        <v>#REF!</v>
      </c>
      <c r="O40" s="12" t="e">
        <f>#REF!</f>
        <v>#REF!</v>
      </c>
      <c r="P40" s="50" t="e">
        <f>#REF!</f>
        <v>#REF!</v>
      </c>
      <c r="Q40" s="62" t="e">
        <f t="shared" si="28"/>
        <v>#REF!</v>
      </c>
      <c r="R40" s="71"/>
      <c r="S40" s="12" t="e">
        <f t="shared" si="29"/>
        <v>#REF!</v>
      </c>
      <c r="T40" s="12" t="e">
        <f t="shared" si="30"/>
        <v>#REF!</v>
      </c>
      <c r="U40" s="12" t="e">
        <f t="shared" si="31"/>
        <v>#REF!</v>
      </c>
      <c r="V40" s="12" t="e">
        <f t="shared" si="32"/>
        <v>#REF!</v>
      </c>
      <c r="X40" s="12" t="e">
        <f t="shared" si="33"/>
        <v>#REF!</v>
      </c>
      <c r="Y40" s="12" t="e">
        <f t="shared" si="34"/>
        <v>#REF!</v>
      </c>
      <c r="Z40" s="12" t="e">
        <f t="shared" si="35"/>
        <v>#REF!</v>
      </c>
    </row>
    <row r="41" spans="2:26" s="9" customFormat="1" ht="13.5" customHeight="1" outlineLevel="2" x14ac:dyDescent="0.2">
      <c r="B41" s="7" t="s">
        <v>73</v>
      </c>
      <c r="C41" s="178" t="s">
        <v>14</v>
      </c>
      <c r="D41" s="179"/>
      <c r="E41" s="12" t="e">
        <f>#REF!</f>
        <v>#REF!</v>
      </c>
      <c r="F41" s="12" t="e">
        <f>#REF!</f>
        <v>#REF!</v>
      </c>
      <c r="G41" s="12" t="e">
        <f>#REF!</f>
        <v>#REF!</v>
      </c>
      <c r="H41" s="12" t="e">
        <f>#REF!</f>
        <v>#REF!</v>
      </c>
      <c r="I41" s="12" t="e">
        <f>#REF!</f>
        <v>#REF!</v>
      </c>
      <c r="J41" s="12" t="e">
        <f>#REF!</f>
        <v>#REF!</v>
      </c>
      <c r="K41" s="12" t="e">
        <f>#REF!</f>
        <v>#REF!</v>
      </c>
      <c r="L41" s="12" t="e">
        <f>#REF!</f>
        <v>#REF!</v>
      </c>
      <c r="M41" s="12" t="e">
        <f>#REF!</f>
        <v>#REF!</v>
      </c>
      <c r="N41" s="12" t="e">
        <f>#REF!</f>
        <v>#REF!</v>
      </c>
      <c r="O41" s="12" t="e">
        <f>#REF!</f>
        <v>#REF!</v>
      </c>
      <c r="P41" s="50" t="e">
        <f>#REF!</f>
        <v>#REF!</v>
      </c>
      <c r="Q41" s="62" t="e">
        <f t="shared" si="28"/>
        <v>#REF!</v>
      </c>
      <c r="R41" s="71"/>
      <c r="S41" s="12" t="e">
        <f>E41+F41+G41</f>
        <v>#REF!</v>
      </c>
      <c r="T41" s="12" t="e">
        <f>H41+I41+J41</f>
        <v>#REF!</v>
      </c>
      <c r="U41" s="12" t="e">
        <f>K41+L41+M41</f>
        <v>#REF!</v>
      </c>
      <c r="V41" s="12" t="e">
        <f>N41+O41+P41</f>
        <v>#REF!</v>
      </c>
      <c r="X41" s="12" t="e">
        <f t="shared" si="33"/>
        <v>#REF!</v>
      </c>
      <c r="Y41" s="12" t="e">
        <f t="shared" si="34"/>
        <v>#REF!</v>
      </c>
      <c r="Z41" s="12" t="e">
        <f t="shared" si="35"/>
        <v>#REF!</v>
      </c>
    </row>
    <row r="42" spans="2:26" s="9" customFormat="1" ht="13.5" customHeight="1" outlineLevel="2" thickBot="1" x14ac:dyDescent="0.25">
      <c r="B42" s="7" t="s">
        <v>74</v>
      </c>
      <c r="C42" s="178" t="s">
        <v>14</v>
      </c>
      <c r="D42" s="179"/>
      <c r="E42" s="12" t="e">
        <f>#REF!</f>
        <v>#REF!</v>
      </c>
      <c r="F42" s="12" t="e">
        <f>#REF!</f>
        <v>#REF!</v>
      </c>
      <c r="G42" s="12" t="e">
        <f>#REF!</f>
        <v>#REF!</v>
      </c>
      <c r="H42" s="12" t="e">
        <f>#REF!</f>
        <v>#REF!</v>
      </c>
      <c r="I42" s="12" t="e">
        <f>#REF!</f>
        <v>#REF!</v>
      </c>
      <c r="J42" s="12" t="e">
        <f>#REF!</f>
        <v>#REF!</v>
      </c>
      <c r="K42" s="12" t="e">
        <f>#REF!</f>
        <v>#REF!</v>
      </c>
      <c r="L42" s="12" t="e">
        <f>#REF!</f>
        <v>#REF!</v>
      </c>
      <c r="M42" s="12" t="e">
        <f>#REF!</f>
        <v>#REF!</v>
      </c>
      <c r="N42" s="12" t="e">
        <f>#REF!</f>
        <v>#REF!</v>
      </c>
      <c r="O42" s="12" t="e">
        <f>#REF!</f>
        <v>#REF!</v>
      </c>
      <c r="P42" s="50" t="e">
        <f>#REF!</f>
        <v>#REF!</v>
      </c>
      <c r="Q42" s="62" t="e">
        <f t="shared" si="28"/>
        <v>#REF!</v>
      </c>
      <c r="R42" s="71"/>
      <c r="S42" s="12" t="e">
        <f>E42+F42+G42</f>
        <v>#REF!</v>
      </c>
      <c r="T42" s="12" t="e">
        <f>H42+I42+J42</f>
        <v>#REF!</v>
      </c>
      <c r="U42" s="12" t="e">
        <f>K42+L42+M42</f>
        <v>#REF!</v>
      </c>
      <c r="V42" s="12" t="e">
        <f>N42+O42+P42</f>
        <v>#REF!</v>
      </c>
      <c r="X42" s="12" t="e">
        <f>S42+T42</f>
        <v>#REF!</v>
      </c>
      <c r="Y42" s="12" t="e">
        <f>S42+T42+U42</f>
        <v>#REF!</v>
      </c>
      <c r="Z42" s="12" t="e">
        <f>S42+T42+U42+V42</f>
        <v>#REF!</v>
      </c>
    </row>
    <row r="43" spans="2:26" s="21" customFormat="1" x14ac:dyDescent="0.2">
      <c r="B43" s="190" t="s">
        <v>77</v>
      </c>
      <c r="C43" s="24" t="s">
        <v>31</v>
      </c>
      <c r="D43" s="24" t="s">
        <v>47</v>
      </c>
      <c r="E43" s="25" t="e">
        <f>#REF!</f>
        <v>#REF!</v>
      </c>
      <c r="F43" s="25" t="e">
        <f>#REF!</f>
        <v>#REF!</v>
      </c>
      <c r="G43" s="25" t="e">
        <f>#REF!</f>
        <v>#REF!</v>
      </c>
      <c r="H43" s="25" t="e">
        <f>#REF!</f>
        <v>#REF!</v>
      </c>
      <c r="I43" s="25" t="e">
        <f>#REF!</f>
        <v>#REF!</v>
      </c>
      <c r="J43" s="25" t="e">
        <f>#REF!</f>
        <v>#REF!</v>
      </c>
      <c r="K43" s="25" t="e">
        <f>#REF!</f>
        <v>#REF!</v>
      </c>
      <c r="L43" s="25" t="e">
        <f>#REF!</f>
        <v>#REF!</v>
      </c>
      <c r="M43" s="25" t="e">
        <f>#REF!</f>
        <v>#REF!</v>
      </c>
      <c r="N43" s="25" t="e">
        <f>#REF!</f>
        <v>#REF!</v>
      </c>
      <c r="O43" s="25" t="e">
        <f>#REF!</f>
        <v>#REF!</v>
      </c>
      <c r="P43" s="40" t="e">
        <f>#REF!</f>
        <v>#REF!</v>
      </c>
      <c r="Q43" s="54" t="e">
        <f t="shared" si="28"/>
        <v>#REF!</v>
      </c>
      <c r="R43" s="67"/>
      <c r="S43" s="25" t="e">
        <f t="shared" si="29"/>
        <v>#REF!</v>
      </c>
      <c r="T43" s="25" t="e">
        <f t="shared" si="30"/>
        <v>#REF!</v>
      </c>
      <c r="U43" s="25" t="e">
        <f t="shared" si="31"/>
        <v>#REF!</v>
      </c>
      <c r="V43" s="25" t="e">
        <f t="shared" si="32"/>
        <v>#REF!</v>
      </c>
      <c r="X43" s="25" t="e">
        <f t="shared" si="33"/>
        <v>#REF!</v>
      </c>
      <c r="Y43" s="25" t="e">
        <f t="shared" si="34"/>
        <v>#REF!</v>
      </c>
      <c r="Z43" s="25" t="e">
        <f t="shared" si="35"/>
        <v>#REF!</v>
      </c>
    </row>
    <row r="44" spans="2:26" s="3" customFormat="1" ht="21.75" thickBot="1" x14ac:dyDescent="0.25">
      <c r="B44" s="191"/>
      <c r="C44" s="26" t="s">
        <v>31</v>
      </c>
      <c r="D44" s="26" t="s">
        <v>48</v>
      </c>
      <c r="E44" s="27" t="e">
        <f>E45+E51</f>
        <v>#REF!</v>
      </c>
      <c r="F44" s="27" t="e">
        <f t="shared" ref="F44:P44" si="36">F45+F51</f>
        <v>#REF!</v>
      </c>
      <c r="G44" s="27" t="e">
        <f t="shared" si="36"/>
        <v>#REF!</v>
      </c>
      <c r="H44" s="27" t="e">
        <f t="shared" si="36"/>
        <v>#REF!</v>
      </c>
      <c r="I44" s="27" t="e">
        <f t="shared" si="36"/>
        <v>#REF!</v>
      </c>
      <c r="J44" s="27" t="e">
        <f t="shared" si="36"/>
        <v>#REF!</v>
      </c>
      <c r="K44" s="27" t="e">
        <f t="shared" si="36"/>
        <v>#REF!</v>
      </c>
      <c r="L44" s="27" t="e">
        <f>L45+L51</f>
        <v>#REF!</v>
      </c>
      <c r="M44" s="27" t="e">
        <f t="shared" si="36"/>
        <v>#REF!</v>
      </c>
      <c r="N44" s="27" t="e">
        <f t="shared" si="36"/>
        <v>#REF!</v>
      </c>
      <c r="O44" s="27" t="e">
        <f t="shared" si="36"/>
        <v>#REF!</v>
      </c>
      <c r="P44" s="41" t="e">
        <f t="shared" si="36"/>
        <v>#REF!</v>
      </c>
      <c r="Q44" s="55" t="e">
        <f>E44+F44+G44+H44+I44+J44+K44+L44+M44+N44+O44+P44</f>
        <v>#REF!</v>
      </c>
      <c r="R44" s="68"/>
      <c r="S44" s="27" t="e">
        <f t="shared" si="29"/>
        <v>#REF!</v>
      </c>
      <c r="T44" s="27" t="e">
        <f t="shared" si="30"/>
        <v>#REF!</v>
      </c>
      <c r="U44" s="27" t="e">
        <f t="shared" si="31"/>
        <v>#REF!</v>
      </c>
      <c r="V44" s="27" t="e">
        <f t="shared" si="32"/>
        <v>#REF!</v>
      </c>
      <c r="X44" s="27" t="e">
        <f t="shared" si="33"/>
        <v>#REF!</v>
      </c>
      <c r="Y44" s="27" t="e">
        <f t="shared" si="34"/>
        <v>#REF!</v>
      </c>
      <c r="Z44" s="27" t="e">
        <f t="shared" si="35"/>
        <v>#REF!</v>
      </c>
    </row>
    <row r="45" spans="2:26" s="3" customFormat="1" ht="14.25" x14ac:dyDescent="0.2">
      <c r="B45" s="28" t="s">
        <v>25</v>
      </c>
      <c r="C45" s="183" t="s">
        <v>31</v>
      </c>
      <c r="D45" s="184"/>
      <c r="E45" s="29" t="e">
        <f>SUM(ROUND((E46*E49),2),ROUND((E46*E50),2))</f>
        <v>#REF!</v>
      </c>
      <c r="F45" s="29" t="e">
        <f t="shared" ref="F45:P45" si="37">SUM(ROUND((F46*F49),2),ROUND((F46*F50),2))</f>
        <v>#REF!</v>
      </c>
      <c r="G45" s="29" t="e">
        <f t="shared" si="37"/>
        <v>#REF!</v>
      </c>
      <c r="H45" s="29" t="e">
        <f t="shared" si="37"/>
        <v>#REF!</v>
      </c>
      <c r="I45" s="29" t="e">
        <f t="shared" si="37"/>
        <v>#REF!</v>
      </c>
      <c r="J45" s="29" t="e">
        <f t="shared" si="37"/>
        <v>#REF!</v>
      </c>
      <c r="K45" s="29" t="e">
        <f t="shared" si="37"/>
        <v>#REF!</v>
      </c>
      <c r="L45" s="29" t="e">
        <f t="shared" si="37"/>
        <v>#REF!</v>
      </c>
      <c r="M45" s="29" t="e">
        <f t="shared" si="37"/>
        <v>#REF!</v>
      </c>
      <c r="N45" s="29" t="e">
        <f t="shared" si="37"/>
        <v>#REF!</v>
      </c>
      <c r="O45" s="29" t="e">
        <f t="shared" si="37"/>
        <v>#REF!</v>
      </c>
      <c r="P45" s="29" t="e">
        <f t="shared" si="37"/>
        <v>#REF!</v>
      </c>
      <c r="Q45" s="56" t="e">
        <f>SUM(E45:P45)</f>
        <v>#REF!</v>
      </c>
      <c r="R45" s="68"/>
      <c r="S45" s="29" t="e">
        <f t="shared" si="29"/>
        <v>#REF!</v>
      </c>
      <c r="T45" s="29" t="e">
        <f t="shared" si="30"/>
        <v>#REF!</v>
      </c>
      <c r="U45" s="29" t="e">
        <f t="shared" si="31"/>
        <v>#REF!</v>
      </c>
      <c r="V45" s="29" t="e">
        <f t="shared" si="32"/>
        <v>#REF!</v>
      </c>
      <c r="X45" s="29" t="e">
        <f t="shared" si="33"/>
        <v>#REF!</v>
      </c>
      <c r="Y45" s="29" t="e">
        <f t="shared" si="34"/>
        <v>#REF!</v>
      </c>
      <c r="Z45" s="29" t="e">
        <f t="shared" si="35"/>
        <v>#REF!</v>
      </c>
    </row>
    <row r="46" spans="2:26" outlineLevel="1" x14ac:dyDescent="0.2">
      <c r="B46" s="4" t="s">
        <v>12</v>
      </c>
      <c r="C46" s="172" t="s">
        <v>13</v>
      </c>
      <c r="D46" s="173"/>
      <c r="E46" s="10" t="e">
        <f>E37</f>
        <v>#REF!</v>
      </c>
      <c r="F46" s="10" t="e">
        <f t="shared" ref="F46:P46" si="38">F37</f>
        <v>#REF!</v>
      </c>
      <c r="G46" s="10" t="e">
        <f t="shared" si="38"/>
        <v>#REF!</v>
      </c>
      <c r="H46" s="10" t="e">
        <f t="shared" si="38"/>
        <v>#REF!</v>
      </c>
      <c r="I46" s="10" t="e">
        <f t="shared" si="38"/>
        <v>#REF!</v>
      </c>
      <c r="J46" s="10" t="e">
        <f t="shared" si="38"/>
        <v>#REF!</v>
      </c>
      <c r="K46" s="10" t="e">
        <f t="shared" si="38"/>
        <v>#REF!</v>
      </c>
      <c r="L46" s="10" t="e">
        <f t="shared" si="38"/>
        <v>#REF!</v>
      </c>
      <c r="M46" s="10" t="e">
        <f t="shared" si="38"/>
        <v>#REF!</v>
      </c>
      <c r="N46" s="10" t="e">
        <f t="shared" si="38"/>
        <v>#REF!</v>
      </c>
      <c r="O46" s="10" t="e">
        <f t="shared" si="38"/>
        <v>#REF!</v>
      </c>
      <c r="P46" s="48" t="e">
        <f t="shared" si="38"/>
        <v>#REF!</v>
      </c>
      <c r="Q46" s="57" t="e">
        <f>Q45/Q48</f>
        <v>#REF!</v>
      </c>
      <c r="R46" s="69"/>
      <c r="S46" s="5" t="e">
        <f>S45/S48</f>
        <v>#REF!</v>
      </c>
      <c r="T46" s="5" t="e">
        <f>T45/T48</f>
        <v>#REF!</v>
      </c>
      <c r="U46" s="5" t="e">
        <f>U45/U48</f>
        <v>#REF!</v>
      </c>
      <c r="V46" s="5" t="e">
        <f>V45/V48</f>
        <v>#REF!</v>
      </c>
      <c r="X46" s="5" t="e">
        <f>X45/X48</f>
        <v>#REF!</v>
      </c>
      <c r="Y46" s="5" t="e">
        <f>Y45/Y48</f>
        <v>#REF!</v>
      </c>
      <c r="Z46" s="5" t="e">
        <f>Z45/Z48</f>
        <v>#REF!</v>
      </c>
    </row>
    <row r="47" spans="2:26" s="17" customFormat="1" outlineLevel="1" x14ac:dyDescent="0.2">
      <c r="B47" s="19" t="s">
        <v>45</v>
      </c>
      <c r="C47" s="185" t="s">
        <v>13</v>
      </c>
      <c r="D47" s="186"/>
      <c r="E47" s="18" t="e">
        <f>E9</f>
        <v>#REF!</v>
      </c>
      <c r="F47" s="18" t="e">
        <f t="shared" ref="F47:P47" si="39">F9</f>
        <v>#REF!</v>
      </c>
      <c r="G47" s="18" t="e">
        <f t="shared" si="39"/>
        <v>#REF!</v>
      </c>
      <c r="H47" s="18" t="e">
        <f t="shared" si="39"/>
        <v>#REF!</v>
      </c>
      <c r="I47" s="18" t="e">
        <f t="shared" si="39"/>
        <v>#REF!</v>
      </c>
      <c r="J47" s="18" t="e">
        <f t="shared" si="39"/>
        <v>#REF!</v>
      </c>
      <c r="K47" s="18" t="e">
        <f t="shared" si="39"/>
        <v>#REF!</v>
      </c>
      <c r="L47" s="18" t="e">
        <f t="shared" si="39"/>
        <v>#REF!</v>
      </c>
      <c r="M47" s="18" t="e">
        <f t="shared" si="39"/>
        <v>#REF!</v>
      </c>
      <c r="N47" s="18" t="e">
        <f t="shared" si="39"/>
        <v>#REF!</v>
      </c>
      <c r="O47" s="18" t="e">
        <f t="shared" si="39"/>
        <v>#REF!</v>
      </c>
      <c r="P47" s="44" t="e">
        <f t="shared" si="39"/>
        <v>#REF!</v>
      </c>
      <c r="Q47" s="133"/>
      <c r="R47" s="70"/>
      <c r="S47" s="130"/>
      <c r="T47" s="130"/>
      <c r="U47" s="130"/>
      <c r="V47" s="130"/>
      <c r="X47" s="130"/>
      <c r="Y47" s="130"/>
      <c r="Z47" s="130"/>
    </row>
    <row r="48" spans="2:26" ht="30" outlineLevel="1" x14ac:dyDescent="0.2">
      <c r="B48" s="4" t="s">
        <v>50</v>
      </c>
      <c r="C48" s="172" t="s">
        <v>14</v>
      </c>
      <c r="D48" s="173"/>
      <c r="E48" s="13" t="e">
        <f>SUM(E50,E49)</f>
        <v>#REF!</v>
      </c>
      <c r="F48" s="13" t="e">
        <f t="shared" ref="F48:P48" si="40">SUM(F50,F49)</f>
        <v>#REF!</v>
      </c>
      <c r="G48" s="13" t="e">
        <f t="shared" si="40"/>
        <v>#REF!</v>
      </c>
      <c r="H48" s="13" t="e">
        <f t="shared" si="40"/>
        <v>#REF!</v>
      </c>
      <c r="I48" s="13" t="e">
        <f t="shared" si="40"/>
        <v>#REF!</v>
      </c>
      <c r="J48" s="13" t="e">
        <f t="shared" si="40"/>
        <v>#REF!</v>
      </c>
      <c r="K48" s="13" t="e">
        <f t="shared" si="40"/>
        <v>#REF!</v>
      </c>
      <c r="L48" s="13" t="e">
        <f t="shared" si="40"/>
        <v>#REF!</v>
      </c>
      <c r="M48" s="13" t="e">
        <f t="shared" si="40"/>
        <v>#REF!</v>
      </c>
      <c r="N48" s="13" t="e">
        <f t="shared" si="40"/>
        <v>#REF!</v>
      </c>
      <c r="O48" s="13" t="e">
        <f t="shared" si="40"/>
        <v>#REF!</v>
      </c>
      <c r="P48" s="13" t="e">
        <f t="shared" si="40"/>
        <v>#REF!</v>
      </c>
      <c r="Q48" s="61" t="e">
        <f>SUM(E48:P48)</f>
        <v>#REF!</v>
      </c>
      <c r="R48" s="69"/>
      <c r="S48" s="13" t="e">
        <f>E48+F48+G48</f>
        <v>#REF!</v>
      </c>
      <c r="T48" s="13" t="e">
        <f>H48+I48+J48</f>
        <v>#REF!</v>
      </c>
      <c r="U48" s="13" t="e">
        <f>K48+L48+M48</f>
        <v>#REF!</v>
      </c>
      <c r="V48" s="13" t="e">
        <f>N48+O48+P48</f>
        <v>#REF!</v>
      </c>
      <c r="X48" s="13" t="e">
        <f>S48+T48</f>
        <v>#REF!</v>
      </c>
      <c r="Y48" s="13" t="e">
        <f>S48+T48+U48</f>
        <v>#REF!</v>
      </c>
      <c r="Z48" s="13" t="e">
        <f>S48+T48+U48+V48</f>
        <v>#REF!</v>
      </c>
    </row>
    <row r="49" spans="2:26" s="9" customFormat="1" ht="13.5" customHeight="1" outlineLevel="2" x14ac:dyDescent="0.2">
      <c r="B49" s="7" t="s">
        <v>20</v>
      </c>
      <c r="C49" s="178" t="s">
        <v>14</v>
      </c>
      <c r="D49" s="179"/>
      <c r="E49" s="12" t="e">
        <f>#REF!</f>
        <v>#REF!</v>
      </c>
      <c r="F49" s="12" t="e">
        <f>#REF!</f>
        <v>#REF!</v>
      </c>
      <c r="G49" s="12" t="e">
        <f>#REF!</f>
        <v>#REF!</v>
      </c>
      <c r="H49" s="12" t="e">
        <f>#REF!</f>
        <v>#REF!</v>
      </c>
      <c r="I49" s="12" t="e">
        <f>#REF!</f>
        <v>#REF!</v>
      </c>
      <c r="J49" s="12" t="e">
        <f>#REF!</f>
        <v>#REF!</v>
      </c>
      <c r="K49" s="12" t="e">
        <f>#REF!</f>
        <v>#REF!</v>
      </c>
      <c r="L49" s="12" t="e">
        <f>#REF!</f>
        <v>#REF!</v>
      </c>
      <c r="M49" s="12" t="e">
        <f>#REF!</f>
        <v>#REF!</v>
      </c>
      <c r="N49" s="12" t="e">
        <f>#REF!</f>
        <v>#REF!</v>
      </c>
      <c r="O49" s="12" t="e">
        <f>#REF!</f>
        <v>#REF!</v>
      </c>
      <c r="P49" s="50" t="e">
        <f>#REF!</f>
        <v>#REF!</v>
      </c>
      <c r="Q49" s="62" t="e">
        <f>SUM(E49:P49)</f>
        <v>#REF!</v>
      </c>
      <c r="R49" s="71"/>
      <c r="S49" s="12" t="e">
        <f>E49+F49+G49</f>
        <v>#REF!</v>
      </c>
      <c r="T49" s="12" t="e">
        <f>H49+I49+J49</f>
        <v>#REF!</v>
      </c>
      <c r="U49" s="12" t="e">
        <f>K49+L49+M49</f>
        <v>#REF!</v>
      </c>
      <c r="V49" s="12" t="e">
        <f>N49+O49+P49</f>
        <v>#REF!</v>
      </c>
      <c r="X49" s="12" t="e">
        <f>S49+T49</f>
        <v>#REF!</v>
      </c>
      <c r="Y49" s="12" t="e">
        <f>S49+T49+U49</f>
        <v>#REF!</v>
      </c>
      <c r="Z49" s="12" t="e">
        <f>S49+T49+U49+V49</f>
        <v>#REF!</v>
      </c>
    </row>
    <row r="50" spans="2:26" s="9" customFormat="1" ht="13.5" customHeight="1" outlineLevel="2" x14ac:dyDescent="0.2">
      <c r="B50" s="7" t="s">
        <v>75</v>
      </c>
      <c r="C50" s="178" t="s">
        <v>14</v>
      </c>
      <c r="D50" s="179"/>
      <c r="E50" s="12" t="e">
        <f>#REF!</f>
        <v>#REF!</v>
      </c>
      <c r="F50" s="12" t="e">
        <f>#REF!</f>
        <v>#REF!</v>
      </c>
      <c r="G50" s="12" t="e">
        <f>#REF!</f>
        <v>#REF!</v>
      </c>
      <c r="H50" s="12" t="e">
        <f>#REF!</f>
        <v>#REF!</v>
      </c>
      <c r="I50" s="12" t="e">
        <f>#REF!</f>
        <v>#REF!</v>
      </c>
      <c r="J50" s="12" t="e">
        <f>#REF!</f>
        <v>#REF!</v>
      </c>
      <c r="K50" s="12" t="e">
        <f>#REF!</f>
        <v>#REF!</v>
      </c>
      <c r="L50" s="12" t="e">
        <f>#REF!</f>
        <v>#REF!</v>
      </c>
      <c r="M50" s="12" t="e">
        <f>#REF!</f>
        <v>#REF!</v>
      </c>
      <c r="N50" s="12" t="e">
        <f>#REF!</f>
        <v>#REF!</v>
      </c>
      <c r="O50" s="12" t="e">
        <f>#REF!</f>
        <v>#REF!</v>
      </c>
      <c r="P50" s="50" t="e">
        <f>#REF!</f>
        <v>#REF!</v>
      </c>
      <c r="Q50" s="62" t="e">
        <f>SUM(E50:P50)</f>
        <v>#REF!</v>
      </c>
      <c r="R50" s="71"/>
      <c r="S50" s="12" t="e">
        <f>E50+F50+G50</f>
        <v>#REF!</v>
      </c>
      <c r="T50" s="12" t="e">
        <f>H50+I50+J50</f>
        <v>#REF!</v>
      </c>
      <c r="U50" s="12" t="e">
        <f>K50+L50+M50</f>
        <v>#REF!</v>
      </c>
      <c r="V50" s="12" t="e">
        <f>N50+O50+P50</f>
        <v>#REF!</v>
      </c>
      <c r="X50" s="12" t="e">
        <f>S50+T50</f>
        <v>#REF!</v>
      </c>
      <c r="Y50" s="12" t="e">
        <f>S50+T50+U50</f>
        <v>#REF!</v>
      </c>
      <c r="Z50" s="12" t="e">
        <f>S50+T50+U50+V50</f>
        <v>#REF!</v>
      </c>
    </row>
    <row r="51" spans="2:26" s="3" customFormat="1" ht="14.25" x14ac:dyDescent="0.2">
      <c r="B51" s="30" t="s">
        <v>30</v>
      </c>
      <c r="C51" s="176" t="s">
        <v>31</v>
      </c>
      <c r="D51" s="177"/>
      <c r="E51" s="31" t="e">
        <f t="shared" ref="E51:P51" si="41">ROUND(E52*E54,2)</f>
        <v>#REF!</v>
      </c>
      <c r="F51" s="31" t="e">
        <f t="shared" si="41"/>
        <v>#REF!</v>
      </c>
      <c r="G51" s="31" t="e">
        <f t="shared" si="41"/>
        <v>#REF!</v>
      </c>
      <c r="H51" s="31" t="e">
        <f t="shared" si="41"/>
        <v>#REF!</v>
      </c>
      <c r="I51" s="31" t="e">
        <f t="shared" si="41"/>
        <v>#REF!</v>
      </c>
      <c r="J51" s="31" t="e">
        <f t="shared" si="41"/>
        <v>#REF!</v>
      </c>
      <c r="K51" s="31" t="e">
        <f t="shared" si="41"/>
        <v>#REF!</v>
      </c>
      <c r="L51" s="31" t="e">
        <f>ROUND(L52*L54,2)</f>
        <v>#REF!</v>
      </c>
      <c r="M51" s="31" t="e">
        <f t="shared" si="41"/>
        <v>#REF!</v>
      </c>
      <c r="N51" s="31" t="e">
        <f t="shared" si="41"/>
        <v>#REF!</v>
      </c>
      <c r="O51" s="31" t="e">
        <f>ROUND(O52*O54,2)</f>
        <v>#REF!</v>
      </c>
      <c r="P51" s="47" t="e">
        <f t="shared" si="41"/>
        <v>#REF!</v>
      </c>
      <c r="Q51" s="60" t="e">
        <f>SUM(E51:P51)</f>
        <v>#REF!</v>
      </c>
      <c r="R51" s="68"/>
      <c r="S51" s="31" t="e">
        <f>E51+F51+G51</f>
        <v>#REF!</v>
      </c>
      <c r="T51" s="31" t="e">
        <f>H51+I51+J51</f>
        <v>#REF!</v>
      </c>
      <c r="U51" s="31" t="e">
        <f>K51+L51+M51</f>
        <v>#REF!</v>
      </c>
      <c r="V51" s="31" t="e">
        <f>N51+O51+P51</f>
        <v>#REF!</v>
      </c>
      <c r="X51" s="31" t="e">
        <f>S51+T51</f>
        <v>#REF!</v>
      </c>
      <c r="Y51" s="31" t="e">
        <f>S51+T51+U51</f>
        <v>#REF!</v>
      </c>
      <c r="Z51" s="31" t="e">
        <f>S51+T51+U51+V51</f>
        <v>#REF!</v>
      </c>
    </row>
    <row r="52" spans="2:26" ht="15" customHeight="1" outlineLevel="1" x14ac:dyDescent="0.2">
      <c r="B52" s="4" t="s">
        <v>39</v>
      </c>
      <c r="C52" s="172" t="s">
        <v>33</v>
      </c>
      <c r="D52" s="173"/>
      <c r="E52" s="10" t="e">
        <f>E20</f>
        <v>#REF!</v>
      </c>
      <c r="F52" s="10" t="e">
        <f t="shared" ref="F52:P52" si="42">F20</f>
        <v>#REF!</v>
      </c>
      <c r="G52" s="10" t="e">
        <f t="shared" si="42"/>
        <v>#REF!</v>
      </c>
      <c r="H52" s="10" t="e">
        <f t="shared" si="42"/>
        <v>#REF!</v>
      </c>
      <c r="I52" s="10" t="e">
        <f t="shared" si="42"/>
        <v>#REF!</v>
      </c>
      <c r="J52" s="10" t="e">
        <f t="shared" si="42"/>
        <v>#REF!</v>
      </c>
      <c r="K52" s="10" t="e">
        <f t="shared" si="42"/>
        <v>#REF!</v>
      </c>
      <c r="L52" s="10" t="e">
        <f t="shared" si="42"/>
        <v>#REF!</v>
      </c>
      <c r="M52" s="10" t="e">
        <f t="shared" si="42"/>
        <v>#REF!</v>
      </c>
      <c r="N52" s="10" t="e">
        <f t="shared" si="42"/>
        <v>#REF!</v>
      </c>
      <c r="O52" s="10" t="e">
        <f t="shared" si="42"/>
        <v>#REF!</v>
      </c>
      <c r="P52" s="48" t="e">
        <f t="shared" si="42"/>
        <v>#REF!</v>
      </c>
      <c r="Q52" s="57" t="e">
        <f>Q51/Q54</f>
        <v>#REF!</v>
      </c>
      <c r="R52" s="69"/>
      <c r="S52" s="5" t="e">
        <f>S51/S54</f>
        <v>#REF!</v>
      </c>
      <c r="T52" s="5" t="e">
        <f>T51/T54</f>
        <v>#REF!</v>
      </c>
      <c r="U52" s="5" t="e">
        <f>U51/U54</f>
        <v>#REF!</v>
      </c>
      <c r="V52" s="5" t="e">
        <f>V51/V54</f>
        <v>#REF!</v>
      </c>
      <c r="X52" s="5" t="e">
        <f>X51/X54</f>
        <v>#REF!</v>
      </c>
      <c r="Y52" s="5" t="e">
        <f>Y51/Y54</f>
        <v>#REF!</v>
      </c>
      <c r="Z52" s="5" t="e">
        <f>Z51/Z54</f>
        <v>#REF!</v>
      </c>
    </row>
    <row r="53" spans="2:26" s="17" customFormat="1" ht="27" outlineLevel="1" x14ac:dyDescent="0.2">
      <c r="B53" s="19" t="s">
        <v>46</v>
      </c>
      <c r="C53" s="185" t="s">
        <v>13</v>
      </c>
      <c r="D53" s="186"/>
      <c r="E53" s="18" t="e">
        <f>E21</f>
        <v>#REF!</v>
      </c>
      <c r="F53" s="18" t="e">
        <f t="shared" ref="F53:P53" si="43">F21</f>
        <v>#REF!</v>
      </c>
      <c r="G53" s="18" t="e">
        <f t="shared" si="43"/>
        <v>#REF!</v>
      </c>
      <c r="H53" s="18" t="e">
        <f t="shared" si="43"/>
        <v>#REF!</v>
      </c>
      <c r="I53" s="18" t="e">
        <f t="shared" si="43"/>
        <v>#REF!</v>
      </c>
      <c r="J53" s="18" t="e">
        <f t="shared" si="43"/>
        <v>#REF!</v>
      </c>
      <c r="K53" s="18" t="e">
        <f t="shared" si="43"/>
        <v>#REF!</v>
      </c>
      <c r="L53" s="18" t="e">
        <f t="shared" si="43"/>
        <v>#REF!</v>
      </c>
      <c r="M53" s="18" t="e">
        <f t="shared" si="43"/>
        <v>#REF!</v>
      </c>
      <c r="N53" s="18" t="e">
        <f t="shared" si="43"/>
        <v>#REF!</v>
      </c>
      <c r="O53" s="18" t="e">
        <f t="shared" si="43"/>
        <v>#REF!</v>
      </c>
      <c r="P53" s="44" t="e">
        <f t="shared" si="43"/>
        <v>#REF!</v>
      </c>
      <c r="Q53" s="133"/>
      <c r="R53" s="70"/>
      <c r="S53" s="130"/>
      <c r="T53" s="130"/>
      <c r="U53" s="130"/>
      <c r="V53" s="130"/>
      <c r="X53" s="130"/>
      <c r="Y53" s="130"/>
      <c r="Z53" s="130"/>
    </row>
    <row r="54" spans="2:26" ht="15.75" outlineLevel="1" thickBot="1" x14ac:dyDescent="0.25">
      <c r="B54" s="4" t="s">
        <v>49</v>
      </c>
      <c r="C54" s="174" t="s">
        <v>35</v>
      </c>
      <c r="D54" s="175"/>
      <c r="E54" s="11" t="e">
        <f>#REF!</f>
        <v>#REF!</v>
      </c>
      <c r="F54" s="11" t="e">
        <f>#REF!</f>
        <v>#REF!</v>
      </c>
      <c r="G54" s="11" t="e">
        <f>#REF!</f>
        <v>#REF!</v>
      </c>
      <c r="H54" s="11" t="e">
        <f>#REF!</f>
        <v>#REF!</v>
      </c>
      <c r="I54" s="11" t="e">
        <f>#REF!</f>
        <v>#REF!</v>
      </c>
      <c r="J54" s="11" t="e">
        <f>#REF!</f>
        <v>#REF!</v>
      </c>
      <c r="K54" s="11" t="e">
        <f>#REF!</f>
        <v>#REF!</v>
      </c>
      <c r="L54" s="11" t="e">
        <f>#REF!</f>
        <v>#REF!</v>
      </c>
      <c r="M54" s="11" t="e">
        <f>#REF!</f>
        <v>#REF!</v>
      </c>
      <c r="N54" s="11" t="e">
        <f>#REF!</f>
        <v>#REF!</v>
      </c>
      <c r="O54" s="11" t="e">
        <f>#REF!</f>
        <v>#REF!</v>
      </c>
      <c r="P54" s="11" t="e">
        <f>#REF!</f>
        <v>#REF!</v>
      </c>
      <c r="Q54" s="61" t="e">
        <f>SUM(E54:P54)</f>
        <v>#REF!</v>
      </c>
      <c r="R54" s="69"/>
      <c r="S54" s="11" t="e">
        <f>E54+F54+G54</f>
        <v>#REF!</v>
      </c>
      <c r="T54" s="11" t="e">
        <f>H54+I54+J54</f>
        <v>#REF!</v>
      </c>
      <c r="U54" s="11" t="e">
        <f>K54+L54+M54</f>
        <v>#REF!</v>
      </c>
      <c r="V54" s="11" t="e">
        <f>N54+O54+P54</f>
        <v>#REF!</v>
      </c>
      <c r="X54" s="13" t="e">
        <f>S54+T54</f>
        <v>#REF!</v>
      </c>
      <c r="Y54" s="13" t="e">
        <f>S54+T54+U54</f>
        <v>#REF!</v>
      </c>
      <c r="Z54" s="13" t="e">
        <f>S54+T54+U54+V54</f>
        <v>#REF!</v>
      </c>
    </row>
    <row r="55" spans="2:26" s="21" customFormat="1" x14ac:dyDescent="0.2">
      <c r="B55" s="190" t="s">
        <v>40</v>
      </c>
      <c r="C55" s="24" t="s">
        <v>31</v>
      </c>
      <c r="D55" s="24" t="s">
        <v>47</v>
      </c>
      <c r="E55" s="25" t="e">
        <f>#REF!</f>
        <v>#REF!</v>
      </c>
      <c r="F55" s="25" t="e">
        <f>#REF!</f>
        <v>#REF!</v>
      </c>
      <c r="G55" s="25" t="e">
        <f>#REF!</f>
        <v>#REF!</v>
      </c>
      <c r="H55" s="25" t="e">
        <f>#REF!</f>
        <v>#REF!</v>
      </c>
      <c r="I55" s="25" t="e">
        <f>#REF!</f>
        <v>#REF!</v>
      </c>
      <c r="J55" s="25" t="e">
        <f>#REF!</f>
        <v>#REF!</v>
      </c>
      <c r="K55" s="25" t="e">
        <f>#REF!</f>
        <v>#REF!</v>
      </c>
      <c r="L55" s="25" t="e">
        <f>#REF!</f>
        <v>#REF!</v>
      </c>
      <c r="M55" s="25" t="e">
        <f>#REF!</f>
        <v>#REF!</v>
      </c>
      <c r="N55" s="25" t="e">
        <f>#REF!</f>
        <v>#REF!</v>
      </c>
      <c r="O55" s="25" t="e">
        <f>#REF!</f>
        <v>#REF!</v>
      </c>
      <c r="P55" s="40" t="e">
        <f>#REF!</f>
        <v>#REF!</v>
      </c>
      <c r="Q55" s="54" t="e">
        <f>SUM(E55:P55)</f>
        <v>#REF!</v>
      </c>
      <c r="R55" s="67"/>
      <c r="S55" s="25" t="e">
        <f>E55+F55+G55</f>
        <v>#REF!</v>
      </c>
      <c r="T55" s="25" t="e">
        <f>H55+I55+J55</f>
        <v>#REF!</v>
      </c>
      <c r="U55" s="25" t="e">
        <f>K55+L55+M55</f>
        <v>#REF!</v>
      </c>
      <c r="V55" s="25" t="e">
        <f>N55+O55+P55</f>
        <v>#REF!</v>
      </c>
      <c r="X55" s="25" t="e">
        <f>S55+T55</f>
        <v>#REF!</v>
      </c>
      <c r="Y55" s="25" t="e">
        <f>S55+T55+U55</f>
        <v>#REF!</v>
      </c>
      <c r="Z55" s="25" t="e">
        <f>S55+T55+U55+V55</f>
        <v>#REF!</v>
      </c>
    </row>
    <row r="56" spans="2:26" s="3" customFormat="1" ht="21.75" thickBot="1" x14ac:dyDescent="0.25">
      <c r="B56" s="191"/>
      <c r="C56" s="26" t="s">
        <v>31</v>
      </c>
      <c r="D56" s="26" t="s">
        <v>48</v>
      </c>
      <c r="E56" s="27" t="e">
        <f>E57</f>
        <v>#REF!</v>
      </c>
      <c r="F56" s="27" t="e">
        <f t="shared" ref="F56:P56" si="44">F57</f>
        <v>#REF!</v>
      </c>
      <c r="G56" s="27" t="e">
        <f t="shared" si="44"/>
        <v>#REF!</v>
      </c>
      <c r="H56" s="27" t="e">
        <f t="shared" si="44"/>
        <v>#REF!</v>
      </c>
      <c r="I56" s="27" t="e">
        <f t="shared" si="44"/>
        <v>#REF!</v>
      </c>
      <c r="J56" s="27" t="e">
        <f t="shared" si="44"/>
        <v>#REF!</v>
      </c>
      <c r="K56" s="27" t="e">
        <f t="shared" si="44"/>
        <v>#REF!</v>
      </c>
      <c r="L56" s="27" t="e">
        <f>L57</f>
        <v>#REF!</v>
      </c>
      <c r="M56" s="27" t="e">
        <f t="shared" si="44"/>
        <v>#REF!</v>
      </c>
      <c r="N56" s="27" t="e">
        <f t="shared" si="44"/>
        <v>#REF!</v>
      </c>
      <c r="O56" s="27" t="e">
        <f t="shared" si="44"/>
        <v>#REF!</v>
      </c>
      <c r="P56" s="41" t="e">
        <f t="shared" si="44"/>
        <v>#REF!</v>
      </c>
      <c r="Q56" s="55" t="e">
        <f>E56+F56+G56+H56+I56+J56+K56+L56+M56+N56+O56+P56</f>
        <v>#REF!</v>
      </c>
      <c r="R56" s="68"/>
      <c r="S56" s="27" t="e">
        <f>E56+F56+G56</f>
        <v>#REF!</v>
      </c>
      <c r="T56" s="27" t="e">
        <f>H56+I56+J56</f>
        <v>#REF!</v>
      </c>
      <c r="U56" s="27" t="e">
        <f>K56+L56+M56</f>
        <v>#REF!</v>
      </c>
      <c r="V56" s="27" t="e">
        <f>N56+O56+P56</f>
        <v>#REF!</v>
      </c>
      <c r="X56" s="27" t="e">
        <f>S56+T56</f>
        <v>#REF!</v>
      </c>
      <c r="Y56" s="27" t="e">
        <f>S56+T56+U56</f>
        <v>#REF!</v>
      </c>
      <c r="Z56" s="27" t="e">
        <f>S56+T56+U56+V56</f>
        <v>#REF!</v>
      </c>
    </row>
    <row r="57" spans="2:26" s="3" customFormat="1" ht="14.25" x14ac:dyDescent="0.2">
      <c r="B57" s="28" t="s">
        <v>25</v>
      </c>
      <c r="C57" s="183" t="s">
        <v>31</v>
      </c>
      <c r="D57" s="184"/>
      <c r="E57" s="29" t="e">
        <f>ROUND(E58*E59,2)</f>
        <v>#REF!</v>
      </c>
      <c r="F57" s="29" t="e">
        <f t="shared" ref="F57:P57" si="45">ROUND(F58*F59,2)</f>
        <v>#REF!</v>
      </c>
      <c r="G57" s="29" t="e">
        <f t="shared" si="45"/>
        <v>#REF!</v>
      </c>
      <c r="H57" s="29" t="e">
        <f t="shared" si="45"/>
        <v>#REF!</v>
      </c>
      <c r="I57" s="29" t="e">
        <f t="shared" si="45"/>
        <v>#REF!</v>
      </c>
      <c r="J57" s="29" t="e">
        <f t="shared" si="45"/>
        <v>#REF!</v>
      </c>
      <c r="K57" s="29" t="e">
        <f t="shared" si="45"/>
        <v>#REF!</v>
      </c>
      <c r="L57" s="29" t="e">
        <f>ROUND(L58*L59,2)</f>
        <v>#REF!</v>
      </c>
      <c r="M57" s="29" t="e">
        <f t="shared" si="45"/>
        <v>#REF!</v>
      </c>
      <c r="N57" s="29" t="e">
        <f t="shared" si="45"/>
        <v>#REF!</v>
      </c>
      <c r="O57" s="29" t="e">
        <f t="shared" si="45"/>
        <v>#REF!</v>
      </c>
      <c r="P57" s="29" t="e">
        <f t="shared" si="45"/>
        <v>#REF!</v>
      </c>
      <c r="Q57" s="56" t="e">
        <f>SUM(E57:P57)</f>
        <v>#REF!</v>
      </c>
      <c r="R57" s="68"/>
      <c r="S57" s="29" t="e">
        <f>E57+F57+G57</f>
        <v>#REF!</v>
      </c>
      <c r="T57" s="29" t="e">
        <f>H57+I57+J57</f>
        <v>#REF!</v>
      </c>
      <c r="U57" s="29" t="e">
        <f>K57+L57+M57</f>
        <v>#REF!</v>
      </c>
      <c r="V57" s="29" t="e">
        <f>N57+O57+P57</f>
        <v>#REF!</v>
      </c>
      <c r="X57" s="29" t="e">
        <f>S57+T57</f>
        <v>#REF!</v>
      </c>
      <c r="Y57" s="29" t="e">
        <f>S57+T57+U57</f>
        <v>#REF!</v>
      </c>
      <c r="Z57" s="29" t="e">
        <f>S57+T57+U57+V57</f>
        <v>#REF!</v>
      </c>
    </row>
    <row r="58" spans="2:26" outlineLevel="1" x14ac:dyDescent="0.2">
      <c r="B58" s="4" t="s">
        <v>12</v>
      </c>
      <c r="C58" s="172" t="s">
        <v>13</v>
      </c>
      <c r="D58" s="173"/>
      <c r="E58" s="10" t="e">
        <f>E46</f>
        <v>#REF!</v>
      </c>
      <c r="F58" s="10" t="e">
        <f t="shared" ref="F58:P58" si="46">F46</f>
        <v>#REF!</v>
      </c>
      <c r="G58" s="10" t="e">
        <f t="shared" si="46"/>
        <v>#REF!</v>
      </c>
      <c r="H58" s="10" t="e">
        <f t="shared" si="46"/>
        <v>#REF!</v>
      </c>
      <c r="I58" s="10" t="e">
        <f t="shared" si="46"/>
        <v>#REF!</v>
      </c>
      <c r="J58" s="10" t="e">
        <f t="shared" si="46"/>
        <v>#REF!</v>
      </c>
      <c r="K58" s="10" t="e">
        <f t="shared" si="46"/>
        <v>#REF!</v>
      </c>
      <c r="L58" s="10" t="e">
        <f t="shared" si="46"/>
        <v>#REF!</v>
      </c>
      <c r="M58" s="10" t="e">
        <f t="shared" si="46"/>
        <v>#REF!</v>
      </c>
      <c r="N58" s="10" t="e">
        <f t="shared" si="46"/>
        <v>#REF!</v>
      </c>
      <c r="O58" s="10" t="e">
        <f t="shared" si="46"/>
        <v>#REF!</v>
      </c>
      <c r="P58" s="48" t="e">
        <f t="shared" si="46"/>
        <v>#REF!</v>
      </c>
      <c r="Q58" s="57" t="e">
        <f>Q57/Q59</f>
        <v>#REF!</v>
      </c>
      <c r="R58" s="69"/>
      <c r="S58" s="10" t="e">
        <f>S57/S59</f>
        <v>#REF!</v>
      </c>
      <c r="T58" s="10" t="e">
        <f>T57/T59</f>
        <v>#REF!</v>
      </c>
      <c r="U58" s="10" t="e">
        <f>U57/U59</f>
        <v>#REF!</v>
      </c>
      <c r="V58" s="10" t="e">
        <f>V57/V59</f>
        <v>#REF!</v>
      </c>
      <c r="X58" s="10" t="e">
        <f>X57/X59</f>
        <v>#REF!</v>
      </c>
      <c r="Y58" s="10" t="e">
        <f>Y57/Y59</f>
        <v>#REF!</v>
      </c>
      <c r="Z58" s="10" t="e">
        <f>Z57/Z59</f>
        <v>#REF!</v>
      </c>
    </row>
    <row r="59" spans="2:26" ht="30.75" outlineLevel="1" thickBot="1" x14ac:dyDescent="0.25">
      <c r="B59" s="4" t="s">
        <v>50</v>
      </c>
      <c r="C59" s="174" t="s">
        <v>14</v>
      </c>
      <c r="D59" s="175"/>
      <c r="E59" s="13" t="e">
        <f>#REF!</f>
        <v>#REF!</v>
      </c>
      <c r="F59" s="13" t="e">
        <f>#REF!</f>
        <v>#REF!</v>
      </c>
      <c r="G59" s="13" t="e">
        <f>#REF!</f>
        <v>#REF!</v>
      </c>
      <c r="H59" s="13" t="e">
        <f>#REF!</f>
        <v>#REF!</v>
      </c>
      <c r="I59" s="13" t="e">
        <f>#REF!</f>
        <v>#REF!</v>
      </c>
      <c r="J59" s="13" t="e">
        <f>#REF!</f>
        <v>#REF!</v>
      </c>
      <c r="K59" s="13" t="e">
        <f>#REF!</f>
        <v>#REF!</v>
      </c>
      <c r="L59" s="13" t="e">
        <f>#REF!</f>
        <v>#REF!</v>
      </c>
      <c r="M59" s="13" t="e">
        <f>#REF!</f>
        <v>#REF!</v>
      </c>
      <c r="N59" s="13" t="e">
        <f>#REF!</f>
        <v>#REF!</v>
      </c>
      <c r="O59" s="13" t="e">
        <f>#REF!</f>
        <v>#REF!</v>
      </c>
      <c r="P59" s="13" t="e">
        <f>#REF!</f>
        <v>#REF!</v>
      </c>
      <c r="Q59" s="61" t="e">
        <f>SUM(E59:P59)</f>
        <v>#REF!</v>
      </c>
      <c r="R59" s="69"/>
      <c r="S59" s="13" t="e">
        <f>E59+F59+G59</f>
        <v>#REF!</v>
      </c>
      <c r="T59" s="13" t="e">
        <f>H59+I59+J59</f>
        <v>#REF!</v>
      </c>
      <c r="U59" s="13" t="e">
        <f>K59+L59+M59</f>
        <v>#REF!</v>
      </c>
      <c r="V59" s="13" t="e">
        <f>N59+O59+P59</f>
        <v>#REF!</v>
      </c>
      <c r="X59" s="13" t="e">
        <f>S59+T59</f>
        <v>#REF!</v>
      </c>
      <c r="Y59" s="13" t="e">
        <f>S59+T59+U59</f>
        <v>#REF!</v>
      </c>
      <c r="Z59" s="13" t="e">
        <f>S59+T59+U59+V59</f>
        <v>#REF!</v>
      </c>
    </row>
    <row r="60" spans="2:26" s="21" customFormat="1" x14ac:dyDescent="0.2">
      <c r="B60" s="190" t="s">
        <v>41</v>
      </c>
      <c r="C60" s="24" t="s">
        <v>31</v>
      </c>
      <c r="D60" s="24" t="s">
        <v>47</v>
      </c>
      <c r="E60" s="25" t="e">
        <f>#REF!</f>
        <v>#REF!</v>
      </c>
      <c r="F60" s="25" t="e">
        <f>#REF!</f>
        <v>#REF!</v>
      </c>
      <c r="G60" s="25" t="e">
        <f>#REF!</f>
        <v>#REF!</v>
      </c>
      <c r="H60" s="25" t="e">
        <f>#REF!</f>
        <v>#REF!</v>
      </c>
      <c r="I60" s="25" t="e">
        <f>#REF!</f>
        <v>#REF!</v>
      </c>
      <c r="J60" s="25" t="e">
        <f>#REF!</f>
        <v>#REF!</v>
      </c>
      <c r="K60" s="25" t="e">
        <f>#REF!</f>
        <v>#REF!</v>
      </c>
      <c r="L60" s="25" t="e">
        <f>#REF!</f>
        <v>#REF!</v>
      </c>
      <c r="M60" s="25" t="e">
        <f>#REF!</f>
        <v>#REF!</v>
      </c>
      <c r="N60" s="25" t="e">
        <f>#REF!</f>
        <v>#REF!</v>
      </c>
      <c r="O60" s="25" t="e">
        <f>#REF!</f>
        <v>#REF!</v>
      </c>
      <c r="P60" s="40" t="e">
        <f>#REF!</f>
        <v>#REF!</v>
      </c>
      <c r="Q60" s="54" t="e">
        <f>E60+F60+G60+H60+I60+J60+K60+L60+M60+N60+O60+P60</f>
        <v>#REF!</v>
      </c>
      <c r="R60" s="67"/>
      <c r="S60" s="25" t="e">
        <f>E60+F60+G60</f>
        <v>#REF!</v>
      </c>
      <c r="T60" s="25" t="e">
        <f>H60+I60+J60</f>
        <v>#REF!</v>
      </c>
      <c r="U60" s="25" t="e">
        <f>K60+L60+M60</f>
        <v>#REF!</v>
      </c>
      <c r="V60" s="25" t="e">
        <f>N60+O60+P60</f>
        <v>#REF!</v>
      </c>
      <c r="X60" s="25" t="e">
        <f>S60+T60</f>
        <v>#REF!</v>
      </c>
      <c r="Y60" s="25" t="e">
        <f>S60+T60+U60</f>
        <v>#REF!</v>
      </c>
      <c r="Z60" s="25" t="e">
        <f>S60+T60+U60+V60</f>
        <v>#REF!</v>
      </c>
    </row>
    <row r="61" spans="2:26" s="3" customFormat="1" ht="21.75" thickBot="1" x14ac:dyDescent="0.25">
      <c r="B61" s="191"/>
      <c r="C61" s="26" t="s">
        <v>31</v>
      </c>
      <c r="D61" s="26" t="s">
        <v>48</v>
      </c>
      <c r="E61" s="27" t="e">
        <f t="shared" ref="E61:K61" si="47">E62+E66</f>
        <v>#REF!</v>
      </c>
      <c r="F61" s="27" t="e">
        <f t="shared" si="47"/>
        <v>#REF!</v>
      </c>
      <c r="G61" s="27" t="e">
        <f t="shared" si="47"/>
        <v>#REF!</v>
      </c>
      <c r="H61" s="27" t="e">
        <f t="shared" si="47"/>
        <v>#REF!</v>
      </c>
      <c r="I61" s="27" t="e">
        <f t="shared" si="47"/>
        <v>#REF!</v>
      </c>
      <c r="J61" s="27" t="e">
        <f t="shared" si="47"/>
        <v>#REF!</v>
      </c>
      <c r="K61" s="27" t="e">
        <f t="shared" si="47"/>
        <v>#REF!</v>
      </c>
      <c r="L61" s="27" t="e">
        <f>L62+L66</f>
        <v>#REF!</v>
      </c>
      <c r="M61" s="27" t="e">
        <f>M62+M66</f>
        <v>#REF!</v>
      </c>
      <c r="N61" s="27" t="e">
        <f>N62+N66</f>
        <v>#REF!</v>
      </c>
      <c r="O61" s="27" t="e">
        <f>O62+O66</f>
        <v>#REF!</v>
      </c>
      <c r="P61" s="41" t="e">
        <f>P62</f>
        <v>#REF!</v>
      </c>
      <c r="Q61" s="55" t="e">
        <f>E61+F61+G61+H61+I61+J61+K61+L61+M61+N61+O61+P61</f>
        <v>#REF!</v>
      </c>
      <c r="R61" s="68"/>
      <c r="S61" s="27" t="e">
        <f>E61+F61+G61</f>
        <v>#REF!</v>
      </c>
      <c r="T61" s="27" t="e">
        <f>H61+I61+J61</f>
        <v>#REF!</v>
      </c>
      <c r="U61" s="27" t="e">
        <f>K61+L61+M61</f>
        <v>#REF!</v>
      </c>
      <c r="V61" s="27" t="e">
        <f>N61+O61+P61</f>
        <v>#REF!</v>
      </c>
      <c r="X61" s="27" t="e">
        <f>S61+T61</f>
        <v>#REF!</v>
      </c>
      <c r="Y61" s="27" t="e">
        <f>S61+T61+U61</f>
        <v>#REF!</v>
      </c>
      <c r="Z61" s="27" t="e">
        <f>S61+T61+U61+V61</f>
        <v>#REF!</v>
      </c>
    </row>
    <row r="62" spans="2:26" s="3" customFormat="1" ht="14.25" x14ac:dyDescent="0.2">
      <c r="B62" s="28" t="s">
        <v>25</v>
      </c>
      <c r="C62" s="183" t="s">
        <v>31</v>
      </c>
      <c r="D62" s="184"/>
      <c r="E62" s="29" t="e">
        <f>ROUND(E63*E65,2)</f>
        <v>#REF!</v>
      </c>
      <c r="F62" s="29" t="e">
        <f t="shared" ref="F62:P62" si="48">ROUND(F63*F65,2)</f>
        <v>#REF!</v>
      </c>
      <c r="G62" s="29" t="e">
        <f t="shared" si="48"/>
        <v>#REF!</v>
      </c>
      <c r="H62" s="29" t="e">
        <f t="shared" si="48"/>
        <v>#REF!</v>
      </c>
      <c r="I62" s="29" t="e">
        <f t="shared" si="48"/>
        <v>#REF!</v>
      </c>
      <c r="J62" s="29" t="e">
        <f t="shared" si="48"/>
        <v>#REF!</v>
      </c>
      <c r="K62" s="29" t="e">
        <f t="shared" si="48"/>
        <v>#REF!</v>
      </c>
      <c r="L62" s="29" t="e">
        <f t="shared" si="48"/>
        <v>#REF!</v>
      </c>
      <c r="M62" s="29" t="e">
        <f t="shared" si="48"/>
        <v>#REF!</v>
      </c>
      <c r="N62" s="29" t="e">
        <f t="shared" si="48"/>
        <v>#REF!</v>
      </c>
      <c r="O62" s="29" t="e">
        <f t="shared" si="48"/>
        <v>#REF!</v>
      </c>
      <c r="P62" s="42" t="e">
        <f t="shared" si="48"/>
        <v>#REF!</v>
      </c>
      <c r="Q62" s="56" t="e">
        <f>E62+F62+G62+H62+I62+J62+K62+L62+M62+N62+O62+P62</f>
        <v>#REF!</v>
      </c>
      <c r="R62" s="68"/>
      <c r="S62" s="29" t="e">
        <f>E62+F62+G62</f>
        <v>#REF!</v>
      </c>
      <c r="T62" s="29" t="e">
        <f>H62+I62+J62</f>
        <v>#REF!</v>
      </c>
      <c r="U62" s="29" t="e">
        <f>K62+L62+M62</f>
        <v>#REF!</v>
      </c>
      <c r="V62" s="29" t="e">
        <f>N62+O62+P62</f>
        <v>#REF!</v>
      </c>
      <c r="X62" s="29" t="e">
        <f>S62+T62</f>
        <v>#REF!</v>
      </c>
      <c r="Y62" s="29" t="e">
        <f>S62+T62+U62</f>
        <v>#REF!</v>
      </c>
      <c r="Z62" s="29" t="e">
        <f>S62+T62+U62+V62</f>
        <v>#REF!</v>
      </c>
    </row>
    <row r="63" spans="2:26" outlineLevel="1" x14ac:dyDescent="0.2">
      <c r="B63" s="4" t="s">
        <v>12</v>
      </c>
      <c r="C63" s="172" t="s">
        <v>13</v>
      </c>
      <c r="D63" s="173"/>
      <c r="E63" s="10" t="e">
        <f>E58</f>
        <v>#REF!</v>
      </c>
      <c r="F63" s="10" t="e">
        <f t="shared" ref="F63:P63" si="49">F58</f>
        <v>#REF!</v>
      </c>
      <c r="G63" s="10" t="e">
        <f t="shared" si="49"/>
        <v>#REF!</v>
      </c>
      <c r="H63" s="10" t="e">
        <f t="shared" si="49"/>
        <v>#REF!</v>
      </c>
      <c r="I63" s="10" t="e">
        <f t="shared" si="49"/>
        <v>#REF!</v>
      </c>
      <c r="J63" s="10" t="e">
        <f t="shared" si="49"/>
        <v>#REF!</v>
      </c>
      <c r="K63" s="10" t="e">
        <f t="shared" si="49"/>
        <v>#REF!</v>
      </c>
      <c r="L63" s="10" t="e">
        <f t="shared" si="49"/>
        <v>#REF!</v>
      </c>
      <c r="M63" s="10" t="e">
        <f t="shared" si="49"/>
        <v>#REF!</v>
      </c>
      <c r="N63" s="10" t="e">
        <f t="shared" si="49"/>
        <v>#REF!</v>
      </c>
      <c r="O63" s="10" t="e">
        <f t="shared" si="49"/>
        <v>#REF!</v>
      </c>
      <c r="P63" s="48" t="e">
        <f t="shared" si="49"/>
        <v>#REF!</v>
      </c>
      <c r="Q63" s="57" t="e">
        <f>Q62/Q65</f>
        <v>#REF!</v>
      </c>
      <c r="R63" s="69"/>
      <c r="S63" s="5" t="e">
        <f>S62/S65</f>
        <v>#REF!</v>
      </c>
      <c r="T63" s="5" t="e">
        <f>T62/T65</f>
        <v>#REF!</v>
      </c>
      <c r="U63" s="5" t="e">
        <f>U62/U65</f>
        <v>#REF!</v>
      </c>
      <c r="V63" s="5" t="e">
        <f>V62/V65</f>
        <v>#REF!</v>
      </c>
      <c r="X63" s="5" t="e">
        <f>X62/X65</f>
        <v>#REF!</v>
      </c>
      <c r="Y63" s="5" t="e">
        <f>Y62/Y65</f>
        <v>#REF!</v>
      </c>
      <c r="Z63" s="5" t="e">
        <f>Z62/Z65</f>
        <v>#REF!</v>
      </c>
    </row>
    <row r="64" spans="2:26" s="17" customFormat="1" outlineLevel="1" x14ac:dyDescent="0.2">
      <c r="B64" s="19" t="s">
        <v>45</v>
      </c>
      <c r="C64" s="185" t="s">
        <v>13</v>
      </c>
      <c r="D64" s="186"/>
      <c r="E64" s="18" t="e">
        <f>E47</f>
        <v>#REF!</v>
      </c>
      <c r="F64" s="18" t="e">
        <f t="shared" ref="F64:P64" si="50">F47</f>
        <v>#REF!</v>
      </c>
      <c r="G64" s="18" t="e">
        <f t="shared" si="50"/>
        <v>#REF!</v>
      </c>
      <c r="H64" s="18" t="e">
        <f t="shared" si="50"/>
        <v>#REF!</v>
      </c>
      <c r="I64" s="18" t="e">
        <f t="shared" si="50"/>
        <v>#REF!</v>
      </c>
      <c r="J64" s="18" t="e">
        <f t="shared" si="50"/>
        <v>#REF!</v>
      </c>
      <c r="K64" s="18" t="e">
        <f t="shared" si="50"/>
        <v>#REF!</v>
      </c>
      <c r="L64" s="18" t="e">
        <f t="shared" si="50"/>
        <v>#REF!</v>
      </c>
      <c r="M64" s="18" t="e">
        <f t="shared" si="50"/>
        <v>#REF!</v>
      </c>
      <c r="N64" s="18" t="e">
        <f t="shared" si="50"/>
        <v>#REF!</v>
      </c>
      <c r="O64" s="18" t="e">
        <f t="shared" si="50"/>
        <v>#REF!</v>
      </c>
      <c r="P64" s="44" t="e">
        <f t="shared" si="50"/>
        <v>#REF!</v>
      </c>
      <c r="Q64" s="133"/>
      <c r="R64" s="70"/>
      <c r="S64" s="130"/>
      <c r="T64" s="130"/>
      <c r="U64" s="130"/>
      <c r="V64" s="130"/>
      <c r="X64" s="130"/>
      <c r="Y64" s="130"/>
      <c r="Z64" s="130"/>
    </row>
    <row r="65" spans="2:26" ht="30" outlineLevel="1" x14ac:dyDescent="0.2">
      <c r="B65" s="4" t="s">
        <v>50</v>
      </c>
      <c r="C65" s="172" t="s">
        <v>14</v>
      </c>
      <c r="D65" s="173"/>
      <c r="E65" s="13" t="e">
        <f>#REF!</f>
        <v>#REF!</v>
      </c>
      <c r="F65" s="13" t="e">
        <f>#REF!</f>
        <v>#REF!</v>
      </c>
      <c r="G65" s="13" t="e">
        <f>#REF!</f>
        <v>#REF!</v>
      </c>
      <c r="H65" s="13" t="e">
        <f>#REF!</f>
        <v>#REF!</v>
      </c>
      <c r="I65" s="13" t="e">
        <f>#REF!</f>
        <v>#REF!</v>
      </c>
      <c r="J65" s="13" t="e">
        <f>#REF!</f>
        <v>#REF!</v>
      </c>
      <c r="K65" s="13" t="e">
        <f>#REF!</f>
        <v>#REF!</v>
      </c>
      <c r="L65" s="13" t="e">
        <f>#REF!</f>
        <v>#REF!</v>
      </c>
      <c r="M65" s="13" t="e">
        <f>#REF!</f>
        <v>#REF!</v>
      </c>
      <c r="N65" s="13" t="e">
        <f>#REF!</f>
        <v>#REF!</v>
      </c>
      <c r="O65" s="13" t="e">
        <f>#REF!</f>
        <v>#REF!</v>
      </c>
      <c r="P65" s="13" t="e">
        <f>#REF!</f>
        <v>#REF!</v>
      </c>
      <c r="Q65" s="61" t="e">
        <f>SUM(E65:P65)</f>
        <v>#REF!</v>
      </c>
      <c r="R65" s="69"/>
      <c r="S65" s="13" t="e">
        <f>E65+F65+G65</f>
        <v>#REF!</v>
      </c>
      <c r="T65" s="13" t="e">
        <f>H65+I65+J65</f>
        <v>#REF!</v>
      </c>
      <c r="U65" s="13" t="e">
        <f>K65+L65+M65</f>
        <v>#REF!</v>
      </c>
      <c r="V65" s="13" t="e">
        <f>N65+O65+P65</f>
        <v>#REF!</v>
      </c>
      <c r="X65" s="13" t="e">
        <f>S65+T65</f>
        <v>#REF!</v>
      </c>
      <c r="Y65" s="13" t="e">
        <f>S65+T65+U65</f>
        <v>#REF!</v>
      </c>
      <c r="Z65" s="13" t="e">
        <f>S65+T65+U65+V65</f>
        <v>#REF!</v>
      </c>
    </row>
    <row r="66" spans="2:26" s="3" customFormat="1" ht="14.25" x14ac:dyDescent="0.2">
      <c r="B66" s="30" t="s">
        <v>30</v>
      </c>
      <c r="C66" s="195" t="s">
        <v>31</v>
      </c>
      <c r="D66" s="196"/>
      <c r="E66" s="31" t="e">
        <f t="shared" ref="E66:K66" si="51">ROUND(E67*E69,2)</f>
        <v>#REF!</v>
      </c>
      <c r="F66" s="31" t="e">
        <f t="shared" si="51"/>
        <v>#REF!</v>
      </c>
      <c r="G66" s="31" t="e">
        <f t="shared" si="51"/>
        <v>#REF!</v>
      </c>
      <c r="H66" s="31" t="e">
        <f t="shared" si="51"/>
        <v>#REF!</v>
      </c>
      <c r="I66" s="31" t="e">
        <f t="shared" si="51"/>
        <v>#REF!</v>
      </c>
      <c r="J66" s="31" t="e">
        <f t="shared" si="51"/>
        <v>#REF!</v>
      </c>
      <c r="K66" s="31" t="e">
        <f t="shared" si="51"/>
        <v>#REF!</v>
      </c>
      <c r="L66" s="31" t="e">
        <f>ROUND(L67*L69,2)</f>
        <v>#REF!</v>
      </c>
      <c r="M66" s="31" t="e">
        <f>ROUND(M67*M69,2)</f>
        <v>#REF!</v>
      </c>
      <c r="N66" s="31" t="e">
        <f>ROUND(N67*N69,2)</f>
        <v>#REF!</v>
      </c>
      <c r="O66" s="31" t="e">
        <f>ROUND(O67*O69,2)</f>
        <v>#REF!</v>
      </c>
      <c r="P66" s="47" t="e">
        <f>ROUND(P67*P69,2)</f>
        <v>#REF!</v>
      </c>
      <c r="Q66" s="60" t="e">
        <f>SUM(E66:P66)</f>
        <v>#REF!</v>
      </c>
      <c r="R66" s="68"/>
      <c r="S66" s="31" t="e">
        <f>E66+F66+G66</f>
        <v>#REF!</v>
      </c>
      <c r="T66" s="31" t="e">
        <f>H66+I66+J66</f>
        <v>#REF!</v>
      </c>
      <c r="U66" s="31" t="e">
        <f>K66+L66+M66</f>
        <v>#REF!</v>
      </c>
      <c r="V66" s="31" t="e">
        <f>N66+O66+P66</f>
        <v>#REF!</v>
      </c>
      <c r="X66" s="31" t="e">
        <f>S66+T66</f>
        <v>#REF!</v>
      </c>
      <c r="Y66" s="31" t="e">
        <f>S66+T66+U66</f>
        <v>#REF!</v>
      </c>
      <c r="Z66" s="31" t="e">
        <f>S66+T66+U66+V66</f>
        <v>#REF!</v>
      </c>
    </row>
    <row r="67" spans="2:26" ht="15" customHeight="1" outlineLevel="1" x14ac:dyDescent="0.2">
      <c r="B67" s="4" t="s">
        <v>39</v>
      </c>
      <c r="C67" s="172" t="s">
        <v>33</v>
      </c>
      <c r="D67" s="173"/>
      <c r="E67" s="10" t="e">
        <f t="shared" ref="E67:K67" si="52">E52</f>
        <v>#REF!</v>
      </c>
      <c r="F67" s="10" t="e">
        <f t="shared" si="52"/>
        <v>#REF!</v>
      </c>
      <c r="G67" s="10" t="e">
        <f t="shared" si="52"/>
        <v>#REF!</v>
      </c>
      <c r="H67" s="10" t="e">
        <f t="shared" si="52"/>
        <v>#REF!</v>
      </c>
      <c r="I67" s="10" t="e">
        <f t="shared" si="52"/>
        <v>#REF!</v>
      </c>
      <c r="J67" s="10" t="e">
        <f t="shared" si="52"/>
        <v>#REF!</v>
      </c>
      <c r="K67" s="10" t="e">
        <f t="shared" si="52"/>
        <v>#REF!</v>
      </c>
      <c r="L67" s="10" t="e">
        <f t="shared" ref="L67:P68" si="53">L52</f>
        <v>#REF!</v>
      </c>
      <c r="M67" s="10" t="e">
        <f t="shared" si="53"/>
        <v>#REF!</v>
      </c>
      <c r="N67" s="10" t="e">
        <f t="shared" si="53"/>
        <v>#REF!</v>
      </c>
      <c r="O67" s="10" t="e">
        <f t="shared" si="53"/>
        <v>#REF!</v>
      </c>
      <c r="P67" s="48" t="e">
        <f t="shared" si="53"/>
        <v>#REF!</v>
      </c>
      <c r="Q67" s="57" t="e">
        <f>Q66/Q69</f>
        <v>#REF!</v>
      </c>
      <c r="R67" s="69"/>
      <c r="S67" s="5" t="e">
        <f>S66/S69</f>
        <v>#REF!</v>
      </c>
      <c r="T67" s="5" t="e">
        <f>T66/T69</f>
        <v>#REF!</v>
      </c>
      <c r="U67" s="5" t="e">
        <f>U66/U69</f>
        <v>#REF!</v>
      </c>
      <c r="V67" s="5" t="e">
        <f>V66/V69</f>
        <v>#REF!</v>
      </c>
      <c r="X67" s="5" t="e">
        <f>X66/X69</f>
        <v>#REF!</v>
      </c>
      <c r="Y67" s="5" t="e">
        <f>Y66/Y69</f>
        <v>#REF!</v>
      </c>
      <c r="Z67" s="5" t="e">
        <f>Z66/Z69</f>
        <v>#REF!</v>
      </c>
    </row>
    <row r="68" spans="2:26" s="17" customFormat="1" ht="27" outlineLevel="1" x14ac:dyDescent="0.2">
      <c r="B68" s="19" t="s">
        <v>46</v>
      </c>
      <c r="C68" s="185" t="s">
        <v>13</v>
      </c>
      <c r="D68" s="186"/>
      <c r="E68" s="18" t="e">
        <f t="shared" ref="E68:K68" si="54">E53</f>
        <v>#REF!</v>
      </c>
      <c r="F68" s="18" t="e">
        <f t="shared" si="54"/>
        <v>#REF!</v>
      </c>
      <c r="G68" s="18" t="e">
        <f t="shared" si="54"/>
        <v>#REF!</v>
      </c>
      <c r="H68" s="18" t="e">
        <f t="shared" si="54"/>
        <v>#REF!</v>
      </c>
      <c r="I68" s="18" t="e">
        <f t="shared" si="54"/>
        <v>#REF!</v>
      </c>
      <c r="J68" s="18" t="e">
        <f t="shared" si="54"/>
        <v>#REF!</v>
      </c>
      <c r="K68" s="18" t="e">
        <f t="shared" si="54"/>
        <v>#REF!</v>
      </c>
      <c r="L68" s="18" t="e">
        <f t="shared" si="53"/>
        <v>#REF!</v>
      </c>
      <c r="M68" s="18" t="e">
        <f t="shared" si="53"/>
        <v>#REF!</v>
      </c>
      <c r="N68" s="18" t="e">
        <f t="shared" si="53"/>
        <v>#REF!</v>
      </c>
      <c r="O68" s="18" t="e">
        <f t="shared" si="53"/>
        <v>#REF!</v>
      </c>
      <c r="P68" s="44" t="e">
        <f t="shared" si="53"/>
        <v>#REF!</v>
      </c>
      <c r="Q68" s="133"/>
      <c r="R68" s="70"/>
      <c r="S68" s="130"/>
      <c r="T68" s="130"/>
      <c r="U68" s="130"/>
      <c r="V68" s="130"/>
      <c r="X68" s="130"/>
      <c r="Y68" s="130"/>
      <c r="Z68" s="130"/>
    </row>
    <row r="69" spans="2:26" ht="15.75" outlineLevel="1" thickBot="1" x14ac:dyDescent="0.25">
      <c r="B69" s="4" t="s">
        <v>49</v>
      </c>
      <c r="C69" s="174" t="s">
        <v>35</v>
      </c>
      <c r="D69" s="175"/>
      <c r="E69" s="11" t="e">
        <f>#REF!</f>
        <v>#REF!</v>
      </c>
      <c r="F69" s="11" t="e">
        <f>#REF!</f>
        <v>#REF!</v>
      </c>
      <c r="G69" s="11" t="e">
        <f>#REF!</f>
        <v>#REF!</v>
      </c>
      <c r="H69" s="11" t="e">
        <f>#REF!</f>
        <v>#REF!</v>
      </c>
      <c r="I69" s="11" t="e">
        <f>#REF!</f>
        <v>#REF!</v>
      </c>
      <c r="J69" s="11" t="e">
        <f>#REF!</f>
        <v>#REF!</v>
      </c>
      <c r="K69" s="11" t="e">
        <f>#REF!</f>
        <v>#REF!</v>
      </c>
      <c r="L69" s="11" t="e">
        <f>#REF!</f>
        <v>#REF!</v>
      </c>
      <c r="M69" s="11" t="e">
        <f>#REF!</f>
        <v>#REF!</v>
      </c>
      <c r="N69" s="11" t="e">
        <f>#REF!</f>
        <v>#REF!</v>
      </c>
      <c r="O69" s="11" t="e">
        <f>#REF!</f>
        <v>#REF!</v>
      </c>
      <c r="P69" s="11" t="e">
        <f>#REF!</f>
        <v>#REF!</v>
      </c>
      <c r="Q69" s="61" t="e">
        <f>SUM(E69:P69)</f>
        <v>#REF!</v>
      </c>
      <c r="R69" s="69"/>
      <c r="S69" s="11" t="e">
        <f>E69+F69+G69</f>
        <v>#REF!</v>
      </c>
      <c r="T69" s="11" t="e">
        <f>H69+I69+J69</f>
        <v>#REF!</v>
      </c>
      <c r="U69" s="11" t="e">
        <f>K69+L69+M69</f>
        <v>#REF!</v>
      </c>
      <c r="V69" s="11" t="e">
        <f>N69+O69+P69</f>
        <v>#REF!</v>
      </c>
      <c r="X69" s="13" t="e">
        <f>S69+T69</f>
        <v>#REF!</v>
      </c>
      <c r="Y69" s="13" t="e">
        <f>S69+T69+U69</f>
        <v>#REF!</v>
      </c>
      <c r="Z69" s="13" t="e">
        <f>S69+T69+U69+V69</f>
        <v>#REF!</v>
      </c>
    </row>
    <row r="70" spans="2:26" s="21" customFormat="1" ht="29.25" customHeight="1" x14ac:dyDescent="0.2">
      <c r="B70" s="190" t="s">
        <v>42</v>
      </c>
      <c r="C70" s="24" t="s">
        <v>31</v>
      </c>
      <c r="D70" s="24" t="s">
        <v>47</v>
      </c>
      <c r="E70" s="25" t="e">
        <f>#REF!</f>
        <v>#REF!</v>
      </c>
      <c r="F70" s="25" t="e">
        <f>#REF!</f>
        <v>#REF!</v>
      </c>
      <c r="G70" s="25" t="e">
        <f>#REF!</f>
        <v>#REF!</v>
      </c>
      <c r="H70" s="25" t="e">
        <f>#REF!</f>
        <v>#REF!</v>
      </c>
      <c r="I70" s="25" t="e">
        <f>#REF!</f>
        <v>#REF!</v>
      </c>
      <c r="J70" s="25" t="e">
        <f>#REF!</f>
        <v>#REF!</v>
      </c>
      <c r="K70" s="25" t="e">
        <f>#REF!</f>
        <v>#REF!</v>
      </c>
      <c r="L70" s="25" t="e">
        <f>#REF!</f>
        <v>#REF!</v>
      </c>
      <c r="M70" s="25" t="e">
        <f>#REF!</f>
        <v>#REF!</v>
      </c>
      <c r="N70" s="25" t="e">
        <f>#REF!</f>
        <v>#REF!</v>
      </c>
      <c r="O70" s="25" t="e">
        <f>#REF!</f>
        <v>#REF!</v>
      </c>
      <c r="P70" s="25" t="e">
        <f>#REF!</f>
        <v>#REF!</v>
      </c>
      <c r="Q70" s="54" t="e">
        <f>E70+F70+G70+H70+I70+J70+K70+L70+M70+N70+O70+P70</f>
        <v>#REF!</v>
      </c>
      <c r="R70" s="67"/>
      <c r="S70" s="25" t="e">
        <f>E70+F70+G70</f>
        <v>#REF!</v>
      </c>
      <c r="T70" s="25" t="e">
        <f>H70+I70+J70</f>
        <v>#REF!</v>
      </c>
      <c r="U70" s="25" t="e">
        <f>K70+L70+M70</f>
        <v>#REF!</v>
      </c>
      <c r="V70" s="25" t="e">
        <f>N70+O70+P70</f>
        <v>#REF!</v>
      </c>
      <c r="X70" s="25" t="e">
        <f>S70+T70</f>
        <v>#REF!</v>
      </c>
      <c r="Y70" s="25" t="e">
        <f>S70+T70+U70</f>
        <v>#REF!</v>
      </c>
      <c r="Z70" s="25" t="e">
        <f>S70+T70+U70+V70</f>
        <v>#REF!</v>
      </c>
    </row>
    <row r="71" spans="2:26" s="3" customFormat="1" ht="29.25" customHeight="1" thickBot="1" x14ac:dyDescent="0.25">
      <c r="B71" s="191"/>
      <c r="C71" s="26" t="s">
        <v>31</v>
      </c>
      <c r="D71" s="26" t="s">
        <v>48</v>
      </c>
      <c r="E71" s="27" t="e">
        <f>E72</f>
        <v>#REF!</v>
      </c>
      <c r="F71" s="27" t="e">
        <f t="shared" ref="F71:P71" si="55">F72</f>
        <v>#REF!</v>
      </c>
      <c r="G71" s="27" t="e">
        <f t="shared" si="55"/>
        <v>#REF!</v>
      </c>
      <c r="H71" s="27" t="e">
        <f t="shared" si="55"/>
        <v>#REF!</v>
      </c>
      <c r="I71" s="27" t="e">
        <f t="shared" si="55"/>
        <v>#REF!</v>
      </c>
      <c r="J71" s="27" t="e">
        <f>J72</f>
        <v>#REF!</v>
      </c>
      <c r="K71" s="27" t="e">
        <f t="shared" si="55"/>
        <v>#REF!</v>
      </c>
      <c r="L71" s="27" t="e">
        <f>L72</f>
        <v>#REF!</v>
      </c>
      <c r="M71" s="27" t="e">
        <f>M72</f>
        <v>#REF!</v>
      </c>
      <c r="N71" s="27" t="e">
        <f t="shared" si="55"/>
        <v>#REF!</v>
      </c>
      <c r="O71" s="27" t="e">
        <f t="shared" si="55"/>
        <v>#REF!</v>
      </c>
      <c r="P71" s="41" t="e">
        <f t="shared" si="55"/>
        <v>#REF!</v>
      </c>
      <c r="Q71" s="55" t="e">
        <f>E71+F71+G71+H71+I71+J71+K71+L71+M71+N71+O71+P71</f>
        <v>#REF!</v>
      </c>
      <c r="R71" s="68"/>
      <c r="S71" s="27" t="e">
        <f>E71+F71+G71</f>
        <v>#REF!</v>
      </c>
      <c r="T71" s="27" t="e">
        <f>H71+I71+J71</f>
        <v>#REF!</v>
      </c>
      <c r="U71" s="27" t="e">
        <f>K71+L71+M71</f>
        <v>#REF!</v>
      </c>
      <c r="V71" s="27" t="e">
        <f>N71+O71+P71</f>
        <v>#REF!</v>
      </c>
      <c r="X71" s="27" t="e">
        <f>S71+T71</f>
        <v>#REF!</v>
      </c>
      <c r="Y71" s="27" t="e">
        <f>S71+T71+U71</f>
        <v>#REF!</v>
      </c>
      <c r="Z71" s="27" t="e">
        <f>S71+T71+U71+V71</f>
        <v>#REF!</v>
      </c>
    </row>
    <row r="72" spans="2:26" s="3" customFormat="1" ht="14.25" x14ac:dyDescent="0.2">
      <c r="B72" s="28" t="s">
        <v>25</v>
      </c>
      <c r="C72" s="183" t="s">
        <v>31</v>
      </c>
      <c r="D72" s="184"/>
      <c r="E72" s="29" t="e">
        <f>ROUND(E74*E76,2)+ROUND(E74*E77,2)+ROUND(E74*E78,2)+ROUND(E73*E79,2)</f>
        <v>#REF!</v>
      </c>
      <c r="F72" s="29" t="e">
        <f t="shared" ref="F72:P72" si="56">ROUND(F74*F76,2)+ROUND(F74*F77,2)+ROUND(F74*F78,2)+ROUND(F73*F79,2)</f>
        <v>#REF!</v>
      </c>
      <c r="G72" s="29" t="e">
        <f t="shared" si="56"/>
        <v>#REF!</v>
      </c>
      <c r="H72" s="29" t="e">
        <f t="shared" si="56"/>
        <v>#REF!</v>
      </c>
      <c r="I72" s="29" t="e">
        <f t="shared" si="56"/>
        <v>#REF!</v>
      </c>
      <c r="J72" s="29" t="e">
        <f t="shared" si="56"/>
        <v>#REF!</v>
      </c>
      <c r="K72" s="29" t="e">
        <f t="shared" si="56"/>
        <v>#REF!</v>
      </c>
      <c r="L72" s="29" t="e">
        <f t="shared" si="56"/>
        <v>#REF!</v>
      </c>
      <c r="M72" s="29" t="e">
        <f t="shared" si="56"/>
        <v>#REF!</v>
      </c>
      <c r="N72" s="29" t="e">
        <f t="shared" si="56"/>
        <v>#REF!</v>
      </c>
      <c r="O72" s="29" t="e">
        <f t="shared" si="56"/>
        <v>#REF!</v>
      </c>
      <c r="P72" s="42" t="e">
        <f t="shared" si="56"/>
        <v>#REF!</v>
      </c>
      <c r="Q72" s="56" t="e">
        <f>E72+F72+G72+H72+I72+J72+K72+L72+M72+N72+O72+P72</f>
        <v>#REF!</v>
      </c>
      <c r="R72" s="68"/>
      <c r="S72" s="29" t="e">
        <f>E72+F72+G72</f>
        <v>#REF!</v>
      </c>
      <c r="T72" s="29" t="e">
        <f>H72+I72+J72</f>
        <v>#REF!</v>
      </c>
      <c r="U72" s="29" t="e">
        <f>K72+L72+M72</f>
        <v>#REF!</v>
      </c>
      <c r="V72" s="29" t="e">
        <f>N72+O72+P72</f>
        <v>#REF!</v>
      </c>
      <c r="X72" s="29" t="e">
        <f>S72+T72</f>
        <v>#REF!</v>
      </c>
      <c r="Y72" s="29" t="e">
        <f>S72+T72+U72</f>
        <v>#REF!</v>
      </c>
      <c r="Z72" s="29" t="e">
        <f>S72+T72+U72+V72</f>
        <v>#REF!</v>
      </c>
    </row>
    <row r="73" spans="2:26" outlineLevel="1" x14ac:dyDescent="0.2">
      <c r="B73" s="4" t="s">
        <v>12</v>
      </c>
      <c r="C73" s="172" t="s">
        <v>13</v>
      </c>
      <c r="D73" s="173"/>
      <c r="E73" s="10" t="e">
        <f>#REF!</f>
        <v>#REF!</v>
      </c>
      <c r="F73" s="10" t="e">
        <f>#REF!</f>
        <v>#REF!</v>
      </c>
      <c r="G73" s="10" t="e">
        <f>#REF!</f>
        <v>#REF!</v>
      </c>
      <c r="H73" s="10" t="e">
        <f>#REF!</f>
        <v>#REF!</v>
      </c>
      <c r="I73" s="10" t="e">
        <f>#REF!</f>
        <v>#REF!</v>
      </c>
      <c r="J73" s="10" t="e">
        <f>#REF!</f>
        <v>#REF!</v>
      </c>
      <c r="K73" s="10" t="e">
        <f>#REF!</f>
        <v>#REF!</v>
      </c>
      <c r="L73" s="10" t="e">
        <f>K73</f>
        <v>#REF!</v>
      </c>
      <c r="M73" s="10" t="e">
        <f>L73</f>
        <v>#REF!</v>
      </c>
      <c r="N73" s="10" t="e">
        <f>M73</f>
        <v>#REF!</v>
      </c>
      <c r="O73" s="10" t="e">
        <f>N73</f>
        <v>#REF!</v>
      </c>
      <c r="P73" s="10" t="e">
        <f>O73</f>
        <v>#REF!</v>
      </c>
      <c r="Q73" s="57" t="e">
        <f>Q72/Q75</f>
        <v>#REF!</v>
      </c>
      <c r="R73" s="69"/>
      <c r="S73" s="5" t="e">
        <f>S72/S75</f>
        <v>#REF!</v>
      </c>
      <c r="T73" s="5" t="e">
        <f>T72/T75</f>
        <v>#REF!</v>
      </c>
      <c r="U73" s="5" t="e">
        <f>U72/U75</f>
        <v>#REF!</v>
      </c>
      <c r="V73" s="5" t="e">
        <f>V72/V75</f>
        <v>#REF!</v>
      </c>
      <c r="X73" s="5" t="e">
        <f>X72/X75</f>
        <v>#REF!</v>
      </c>
      <c r="Y73" s="5" t="e">
        <f>Y72/Y75</f>
        <v>#REF!</v>
      </c>
      <c r="Z73" s="5" t="e">
        <f>Z72/Z75</f>
        <v>#REF!</v>
      </c>
    </row>
    <row r="74" spans="2:26" s="17" customFormat="1" outlineLevel="1" x14ac:dyDescent="0.2">
      <c r="B74" s="19" t="s">
        <v>45</v>
      </c>
      <c r="C74" s="185" t="s">
        <v>13</v>
      </c>
      <c r="D74" s="186"/>
      <c r="E74" s="18" t="e">
        <f>#REF!</f>
        <v>#REF!</v>
      </c>
      <c r="F74" s="18" t="e">
        <f>#REF!</f>
        <v>#REF!</v>
      </c>
      <c r="G74" s="18" t="e">
        <f>#REF!</f>
        <v>#REF!</v>
      </c>
      <c r="H74" s="18" t="e">
        <f>#REF!</f>
        <v>#REF!</v>
      </c>
      <c r="I74" s="18" t="e">
        <f>#REF!</f>
        <v>#REF!</v>
      </c>
      <c r="J74" s="18" t="e">
        <f>#REF!</f>
        <v>#REF!</v>
      </c>
      <c r="K74" s="18" t="e">
        <f>#REF!</f>
        <v>#REF!</v>
      </c>
      <c r="L74" s="18" t="e">
        <f>#REF!</f>
        <v>#REF!</v>
      </c>
      <c r="M74" s="18" t="e">
        <f>#REF!</f>
        <v>#REF!</v>
      </c>
      <c r="N74" s="18" t="e">
        <f>#REF!</f>
        <v>#REF!</v>
      </c>
      <c r="O74" s="18" t="e">
        <f>#REF!</f>
        <v>#REF!</v>
      </c>
      <c r="P74" s="18" t="e">
        <f>#REF!</f>
        <v>#REF!</v>
      </c>
      <c r="Q74" s="133"/>
      <c r="R74" s="70"/>
      <c r="S74" s="130"/>
      <c r="T74" s="130"/>
      <c r="U74" s="130"/>
      <c r="V74" s="130"/>
      <c r="X74" s="130"/>
      <c r="Y74" s="130"/>
      <c r="Z74" s="130"/>
    </row>
    <row r="75" spans="2:26" ht="30" outlineLevel="1" x14ac:dyDescent="0.2">
      <c r="B75" s="4" t="s">
        <v>50</v>
      </c>
      <c r="C75" s="188" t="s">
        <v>14</v>
      </c>
      <c r="D75" s="188"/>
      <c r="E75" s="13" t="e">
        <f>SUM(E76:E79)</f>
        <v>#REF!</v>
      </c>
      <c r="F75" s="13" t="e">
        <f t="shared" ref="F75:P75" si="57">SUM(F76:F79)</f>
        <v>#REF!</v>
      </c>
      <c r="G75" s="13" t="e">
        <f t="shared" si="57"/>
        <v>#REF!</v>
      </c>
      <c r="H75" s="13" t="e">
        <f t="shared" si="57"/>
        <v>#REF!</v>
      </c>
      <c r="I75" s="13" t="e">
        <f t="shared" si="57"/>
        <v>#REF!</v>
      </c>
      <c r="J75" s="13" t="e">
        <f t="shared" si="57"/>
        <v>#REF!</v>
      </c>
      <c r="K75" s="13" t="e">
        <f t="shared" si="57"/>
        <v>#REF!</v>
      </c>
      <c r="L75" s="13" t="e">
        <f t="shared" si="57"/>
        <v>#REF!</v>
      </c>
      <c r="M75" s="13" t="e">
        <f t="shared" si="57"/>
        <v>#REF!</v>
      </c>
      <c r="N75" s="13" t="e">
        <f t="shared" si="57"/>
        <v>#REF!</v>
      </c>
      <c r="O75" s="13" t="e">
        <f t="shared" si="57"/>
        <v>#REF!</v>
      </c>
      <c r="P75" s="51" t="e">
        <f t="shared" si="57"/>
        <v>#REF!</v>
      </c>
      <c r="Q75" s="61" t="e">
        <f>SUM(E75:P75)</f>
        <v>#REF!</v>
      </c>
      <c r="R75" s="69"/>
      <c r="S75" s="13" t="e">
        <f t="shared" ref="S75:S82" si="58">E75+F75+G75</f>
        <v>#REF!</v>
      </c>
      <c r="T75" s="13" t="e">
        <f t="shared" ref="T75:T82" si="59">H75+I75+J75</f>
        <v>#REF!</v>
      </c>
      <c r="U75" s="13" t="e">
        <f t="shared" ref="U75:U82" si="60">K75+L75+M75</f>
        <v>#REF!</v>
      </c>
      <c r="V75" s="13" t="e">
        <f t="shared" ref="V75:V82" si="61">N75+O75+P75</f>
        <v>#REF!</v>
      </c>
      <c r="X75" s="13" t="e">
        <f>SUM(X76:X79)</f>
        <v>#REF!</v>
      </c>
      <c r="Y75" s="13" t="e">
        <f>SUM(Y76:Y79)</f>
        <v>#REF!</v>
      </c>
      <c r="Z75" s="13" t="e">
        <f>SUM(Z76:Z79)</f>
        <v>#REF!</v>
      </c>
    </row>
    <row r="76" spans="2:26" s="9" customFormat="1" ht="13.5" outlineLevel="2" x14ac:dyDescent="0.2">
      <c r="B76" s="7" t="s">
        <v>21</v>
      </c>
      <c r="C76" s="178" t="s">
        <v>14</v>
      </c>
      <c r="D76" s="179"/>
      <c r="E76" s="12" t="e">
        <f>#REF!</f>
        <v>#REF!</v>
      </c>
      <c r="F76" s="12" t="e">
        <f>#REF!</f>
        <v>#REF!</v>
      </c>
      <c r="G76" s="12" t="e">
        <f>#REF!</f>
        <v>#REF!</v>
      </c>
      <c r="H76" s="12" t="e">
        <f>#REF!</f>
        <v>#REF!</v>
      </c>
      <c r="I76" s="12" t="e">
        <f>#REF!</f>
        <v>#REF!</v>
      </c>
      <c r="J76" s="12" t="e">
        <f>#REF!</f>
        <v>#REF!</v>
      </c>
      <c r="K76" s="12" t="e">
        <f>#REF!</f>
        <v>#REF!</v>
      </c>
      <c r="L76" s="12" t="e">
        <f>#REF!</f>
        <v>#REF!</v>
      </c>
      <c r="M76" s="12" t="e">
        <f>#REF!</f>
        <v>#REF!</v>
      </c>
      <c r="N76" s="12" t="e">
        <f>#REF!</f>
        <v>#REF!</v>
      </c>
      <c r="O76" s="12" t="e">
        <f>#REF!</f>
        <v>#REF!</v>
      </c>
      <c r="P76" s="12" t="e">
        <f>#REF!</f>
        <v>#REF!</v>
      </c>
      <c r="Q76" s="62" t="e">
        <f>SUM(E76:P76)</f>
        <v>#REF!</v>
      </c>
      <c r="R76" s="71"/>
      <c r="S76" s="12" t="e">
        <f t="shared" si="58"/>
        <v>#REF!</v>
      </c>
      <c r="T76" s="12" t="e">
        <f t="shared" si="59"/>
        <v>#REF!</v>
      </c>
      <c r="U76" s="12" t="e">
        <f t="shared" si="60"/>
        <v>#REF!</v>
      </c>
      <c r="V76" s="12" t="e">
        <f t="shared" si="61"/>
        <v>#REF!</v>
      </c>
      <c r="X76" s="12" t="e">
        <f t="shared" ref="X76:X82" si="62">S76+T76</f>
        <v>#REF!</v>
      </c>
      <c r="Y76" s="12" t="e">
        <f t="shared" ref="Y76:Y82" si="63">S76+T76+U76</f>
        <v>#REF!</v>
      </c>
      <c r="Z76" s="12" t="e">
        <f t="shared" ref="Z76:Z82" si="64">S76+T76+U76+V76</f>
        <v>#REF!</v>
      </c>
    </row>
    <row r="77" spans="2:26" s="9" customFormat="1" ht="13.5" outlineLevel="2" x14ac:dyDescent="0.2">
      <c r="B77" s="7" t="s">
        <v>43</v>
      </c>
      <c r="C77" s="178" t="s">
        <v>14</v>
      </c>
      <c r="D77" s="179"/>
      <c r="E77" s="12" t="e">
        <f>#REF!</f>
        <v>#REF!</v>
      </c>
      <c r="F77" s="12" t="e">
        <f>#REF!</f>
        <v>#REF!</v>
      </c>
      <c r="G77" s="12" t="e">
        <f>#REF!</f>
        <v>#REF!</v>
      </c>
      <c r="H77" s="12" t="e">
        <f>#REF!</f>
        <v>#REF!</v>
      </c>
      <c r="I77" s="12" t="e">
        <f>#REF!</f>
        <v>#REF!</v>
      </c>
      <c r="J77" s="12" t="e">
        <f>#REF!</f>
        <v>#REF!</v>
      </c>
      <c r="K77" s="12" t="e">
        <f>#REF!</f>
        <v>#REF!</v>
      </c>
      <c r="L77" s="12" t="e">
        <f>#REF!</f>
        <v>#REF!</v>
      </c>
      <c r="M77" s="12" t="e">
        <f>#REF!</f>
        <v>#REF!</v>
      </c>
      <c r="N77" s="12" t="e">
        <f>#REF!</f>
        <v>#REF!</v>
      </c>
      <c r="O77" s="12" t="e">
        <f>#REF!</f>
        <v>#REF!</v>
      </c>
      <c r="P77" s="12" t="e">
        <f>#REF!</f>
        <v>#REF!</v>
      </c>
      <c r="Q77" s="62" t="e">
        <f>SUM(E77:P77)</f>
        <v>#REF!</v>
      </c>
      <c r="R77" s="71"/>
      <c r="S77" s="12" t="e">
        <f t="shared" si="58"/>
        <v>#REF!</v>
      </c>
      <c r="T77" s="12" t="e">
        <f t="shared" si="59"/>
        <v>#REF!</v>
      </c>
      <c r="U77" s="12" t="e">
        <f t="shared" si="60"/>
        <v>#REF!</v>
      </c>
      <c r="V77" s="12" t="e">
        <f t="shared" si="61"/>
        <v>#REF!</v>
      </c>
      <c r="X77" s="12" t="e">
        <f t="shared" si="62"/>
        <v>#REF!</v>
      </c>
      <c r="Y77" s="12" t="e">
        <f t="shared" si="63"/>
        <v>#REF!</v>
      </c>
      <c r="Z77" s="12" t="e">
        <f t="shared" si="64"/>
        <v>#REF!</v>
      </c>
    </row>
    <row r="78" spans="2:26" s="9" customFormat="1" ht="13.5" outlineLevel="2" x14ac:dyDescent="0.2">
      <c r="B78" s="7" t="s">
        <v>22</v>
      </c>
      <c r="C78" s="178" t="s">
        <v>14</v>
      </c>
      <c r="D78" s="179"/>
      <c r="E78" s="12" t="e">
        <f>#REF!</f>
        <v>#REF!</v>
      </c>
      <c r="F78" s="12" t="e">
        <f>#REF!</f>
        <v>#REF!</v>
      </c>
      <c r="G78" s="12" t="e">
        <f>#REF!</f>
        <v>#REF!</v>
      </c>
      <c r="H78" s="12" t="e">
        <f>#REF!</f>
        <v>#REF!</v>
      </c>
      <c r="I78" s="12" t="e">
        <f>#REF!</f>
        <v>#REF!</v>
      </c>
      <c r="J78" s="12" t="e">
        <f>#REF!</f>
        <v>#REF!</v>
      </c>
      <c r="K78" s="12" t="e">
        <f>#REF!</f>
        <v>#REF!</v>
      </c>
      <c r="L78" s="12" t="e">
        <f>#REF!</f>
        <v>#REF!</v>
      </c>
      <c r="M78" s="12" t="e">
        <f>#REF!</f>
        <v>#REF!</v>
      </c>
      <c r="N78" s="12" t="e">
        <f>#REF!</f>
        <v>#REF!</v>
      </c>
      <c r="O78" s="12" t="e">
        <f>#REF!</f>
        <v>#REF!</v>
      </c>
      <c r="P78" s="12" t="e">
        <f>#REF!</f>
        <v>#REF!</v>
      </c>
      <c r="Q78" s="62" t="e">
        <f>SUM(E78:P78)</f>
        <v>#REF!</v>
      </c>
      <c r="R78" s="71"/>
      <c r="S78" s="12" t="e">
        <f t="shared" si="58"/>
        <v>#REF!</v>
      </c>
      <c r="T78" s="12" t="e">
        <f t="shared" si="59"/>
        <v>#REF!</v>
      </c>
      <c r="U78" s="12" t="e">
        <f t="shared" si="60"/>
        <v>#REF!</v>
      </c>
      <c r="V78" s="12" t="e">
        <f t="shared" si="61"/>
        <v>#REF!</v>
      </c>
      <c r="X78" s="12" t="e">
        <f t="shared" si="62"/>
        <v>#REF!</v>
      </c>
      <c r="Y78" s="12" t="e">
        <f t="shared" si="63"/>
        <v>#REF!</v>
      </c>
      <c r="Z78" s="12" t="e">
        <f t="shared" si="64"/>
        <v>#REF!</v>
      </c>
    </row>
    <row r="79" spans="2:26" s="9" customFormat="1" ht="14.25" outlineLevel="2" thickBot="1" x14ac:dyDescent="0.25">
      <c r="B79" s="7" t="s">
        <v>112</v>
      </c>
      <c r="C79" s="178" t="s">
        <v>14</v>
      </c>
      <c r="D79" s="179"/>
      <c r="E79" s="12" t="e">
        <f>#REF!</f>
        <v>#REF!</v>
      </c>
      <c r="F79" s="12" t="e">
        <f>#REF!</f>
        <v>#REF!</v>
      </c>
      <c r="G79" s="12" t="e">
        <f>#REF!</f>
        <v>#REF!</v>
      </c>
      <c r="H79" s="12" t="e">
        <f>#REF!</f>
        <v>#REF!</v>
      </c>
      <c r="I79" s="12" t="e">
        <f>#REF!</f>
        <v>#REF!</v>
      </c>
      <c r="J79" s="12" t="e">
        <f>#REF!</f>
        <v>#REF!</v>
      </c>
      <c r="K79" s="12" t="e">
        <f>#REF!</f>
        <v>#REF!</v>
      </c>
      <c r="L79" s="12" t="e">
        <f>#REF!</f>
        <v>#REF!</v>
      </c>
      <c r="M79" s="12" t="e">
        <f>#REF!</f>
        <v>#REF!</v>
      </c>
      <c r="N79" s="12" t="e">
        <f>#REF!</f>
        <v>#REF!</v>
      </c>
      <c r="O79" s="12" t="e">
        <f>#REF!</f>
        <v>#REF!</v>
      </c>
      <c r="P79" s="12" t="e">
        <f>#REF!</f>
        <v>#REF!</v>
      </c>
      <c r="Q79" s="62" t="e">
        <f>SUM(E79:P79)</f>
        <v>#REF!</v>
      </c>
      <c r="R79" s="71"/>
      <c r="S79" s="12" t="e">
        <f>E79+F79+G79</f>
        <v>#REF!</v>
      </c>
      <c r="T79" s="12" t="e">
        <f>H79+I79+J79</f>
        <v>#REF!</v>
      </c>
      <c r="U79" s="12" t="e">
        <f>K79+L79+M79</f>
        <v>#REF!</v>
      </c>
      <c r="V79" s="12" t="e">
        <f>N79+O79+P79</f>
        <v>#REF!</v>
      </c>
      <c r="X79" s="12" t="e">
        <f>S79+T79</f>
        <v>#REF!</v>
      </c>
      <c r="Y79" s="12" t="e">
        <f>S79+T79+U79</f>
        <v>#REF!</v>
      </c>
      <c r="Z79" s="12" t="e">
        <f>S79+T79+U79+V79</f>
        <v>#REF!</v>
      </c>
    </row>
    <row r="80" spans="2:26" s="21" customFormat="1" x14ac:dyDescent="0.2">
      <c r="B80" s="190" t="s">
        <v>44</v>
      </c>
      <c r="C80" s="24" t="s">
        <v>31</v>
      </c>
      <c r="D80" s="24" t="s">
        <v>47</v>
      </c>
      <c r="E80" s="25" t="e">
        <f t="shared" ref="E80:P80" si="65">E5+E26+E34+E43+E55+E60+E70</f>
        <v>#REF!</v>
      </c>
      <c r="F80" s="25" t="e">
        <f t="shared" si="65"/>
        <v>#REF!</v>
      </c>
      <c r="G80" s="25" t="e">
        <f t="shared" si="65"/>
        <v>#REF!</v>
      </c>
      <c r="H80" s="25" t="e">
        <f>H5+H26+H34+H43+H55+H60+H70</f>
        <v>#REF!</v>
      </c>
      <c r="I80" s="25" t="e">
        <f t="shared" si="65"/>
        <v>#REF!</v>
      </c>
      <c r="J80" s="25" t="e">
        <f t="shared" si="65"/>
        <v>#REF!</v>
      </c>
      <c r="K80" s="25" t="e">
        <f>K5+K26+K34+K43+K55+K60+K70</f>
        <v>#REF!</v>
      </c>
      <c r="L80" s="25" t="e">
        <f t="shared" si="65"/>
        <v>#REF!</v>
      </c>
      <c r="M80" s="25" t="e">
        <f t="shared" si="65"/>
        <v>#REF!</v>
      </c>
      <c r="N80" s="25" t="e">
        <f t="shared" si="65"/>
        <v>#REF!</v>
      </c>
      <c r="O80" s="25" t="e">
        <f t="shared" si="65"/>
        <v>#REF!</v>
      </c>
      <c r="P80" s="40" t="e">
        <f t="shared" si="65"/>
        <v>#REF!</v>
      </c>
      <c r="Q80" s="54" t="e">
        <f>E80+F80+G80+H80+I80+J80+K80+L80+M80+N80+O80+P80</f>
        <v>#REF!</v>
      </c>
      <c r="R80" s="67" t="e">
        <f>#REF!</f>
        <v>#REF!</v>
      </c>
      <c r="S80" s="25" t="e">
        <f t="shared" si="58"/>
        <v>#REF!</v>
      </c>
      <c r="T80" s="25" t="e">
        <f t="shared" si="59"/>
        <v>#REF!</v>
      </c>
      <c r="U80" s="25" t="e">
        <f t="shared" si="60"/>
        <v>#REF!</v>
      </c>
      <c r="V80" s="25" t="e">
        <f t="shared" si="61"/>
        <v>#REF!</v>
      </c>
      <c r="X80" s="25" t="e">
        <f t="shared" si="62"/>
        <v>#REF!</v>
      </c>
      <c r="Y80" s="25" t="e">
        <f t="shared" si="63"/>
        <v>#REF!</v>
      </c>
      <c r="Z80" s="25" t="e">
        <f t="shared" si="64"/>
        <v>#REF!</v>
      </c>
    </row>
    <row r="81" spans="2:26" s="3" customFormat="1" ht="21.75" thickBot="1" x14ac:dyDescent="0.25">
      <c r="B81" s="191"/>
      <c r="C81" s="26" t="s">
        <v>31</v>
      </c>
      <c r="D81" s="26" t="s">
        <v>48</v>
      </c>
      <c r="E81" s="27" t="e">
        <f>E6+E27+E35+E44+E56+E61+E71</f>
        <v>#REF!</v>
      </c>
      <c r="F81" s="27" t="e">
        <f t="shared" ref="F81:P81" si="66">F6+F27+F35+F44+F56+F61+F71</f>
        <v>#REF!</v>
      </c>
      <c r="G81" s="27" t="e">
        <f t="shared" si="66"/>
        <v>#REF!</v>
      </c>
      <c r="H81" s="27" t="e">
        <f t="shared" si="66"/>
        <v>#REF!</v>
      </c>
      <c r="I81" s="27" t="e">
        <f t="shared" si="66"/>
        <v>#REF!</v>
      </c>
      <c r="J81" s="27" t="e">
        <f t="shared" si="66"/>
        <v>#REF!</v>
      </c>
      <c r="K81" s="27" t="e">
        <f t="shared" si="66"/>
        <v>#REF!</v>
      </c>
      <c r="L81" s="27" t="e">
        <f>L6+L27+L35+L44+L56+L61+L71</f>
        <v>#REF!</v>
      </c>
      <c r="M81" s="27" t="e">
        <f t="shared" si="66"/>
        <v>#REF!</v>
      </c>
      <c r="N81" s="27" t="e">
        <f t="shared" si="66"/>
        <v>#REF!</v>
      </c>
      <c r="O81" s="27" t="e">
        <f t="shared" si="66"/>
        <v>#REF!</v>
      </c>
      <c r="P81" s="27" t="e">
        <f t="shared" si="66"/>
        <v>#REF!</v>
      </c>
      <c r="Q81" s="55" t="e">
        <f>E81+F81+G81+H81+I81+J81+K81+L81+M81+N81+O81+P81</f>
        <v>#REF!</v>
      </c>
      <c r="R81" s="68" t="e">
        <f>#REF!</f>
        <v>#REF!</v>
      </c>
      <c r="S81" s="27" t="e">
        <f>E81+F81+G81</f>
        <v>#REF!</v>
      </c>
      <c r="T81" s="27" t="e">
        <f t="shared" si="59"/>
        <v>#REF!</v>
      </c>
      <c r="U81" s="27" t="e">
        <f t="shared" si="60"/>
        <v>#REF!</v>
      </c>
      <c r="V81" s="27" t="e">
        <f t="shared" si="61"/>
        <v>#REF!</v>
      </c>
      <c r="X81" s="27" t="e">
        <f t="shared" si="62"/>
        <v>#REF!</v>
      </c>
      <c r="Y81" s="27" t="e">
        <f t="shared" si="63"/>
        <v>#REF!</v>
      </c>
      <c r="Z81" s="27" t="e">
        <f t="shared" si="64"/>
        <v>#REF!</v>
      </c>
    </row>
    <row r="82" spans="2:26" s="3" customFormat="1" ht="14.25" x14ac:dyDescent="0.2">
      <c r="B82" s="28" t="s">
        <v>25</v>
      </c>
      <c r="C82" s="183" t="s">
        <v>31</v>
      </c>
      <c r="D82" s="184"/>
      <c r="E82" s="29" t="e">
        <f>E7+E28+E36+E45+E57+E62+E72</f>
        <v>#REF!</v>
      </c>
      <c r="F82" s="29" t="e">
        <f>F7+F28+F36+F45+F57+F62+F72</f>
        <v>#REF!</v>
      </c>
      <c r="G82" s="29" t="e">
        <f t="shared" ref="G82:P82" si="67">G7+G28+G36+G45+G57+G62+G72</f>
        <v>#REF!</v>
      </c>
      <c r="H82" s="29" t="e">
        <f t="shared" si="67"/>
        <v>#REF!</v>
      </c>
      <c r="I82" s="29" t="e">
        <f t="shared" si="67"/>
        <v>#REF!</v>
      </c>
      <c r="J82" s="29" t="e">
        <f t="shared" si="67"/>
        <v>#REF!</v>
      </c>
      <c r="K82" s="29" t="e">
        <f t="shared" si="67"/>
        <v>#REF!</v>
      </c>
      <c r="L82" s="29" t="e">
        <f t="shared" si="67"/>
        <v>#REF!</v>
      </c>
      <c r="M82" s="29" t="e">
        <f t="shared" si="67"/>
        <v>#REF!</v>
      </c>
      <c r="N82" s="29" t="e">
        <f t="shared" si="67"/>
        <v>#REF!</v>
      </c>
      <c r="O82" s="29" t="e">
        <f t="shared" si="67"/>
        <v>#REF!</v>
      </c>
      <c r="P82" s="42" t="e">
        <f t="shared" si="67"/>
        <v>#REF!</v>
      </c>
      <c r="Q82" s="56" t="e">
        <f>E82+F82+G82+H82+I82+J82+K82+L82+M82+N82+O82+P82</f>
        <v>#REF!</v>
      </c>
      <c r="R82" s="68"/>
      <c r="S82" s="29" t="e">
        <f t="shared" si="58"/>
        <v>#REF!</v>
      </c>
      <c r="T82" s="29" t="e">
        <f t="shared" si="59"/>
        <v>#REF!</v>
      </c>
      <c r="U82" s="29" t="e">
        <f t="shared" si="60"/>
        <v>#REF!</v>
      </c>
      <c r="V82" s="29" t="e">
        <f t="shared" si="61"/>
        <v>#REF!</v>
      </c>
      <c r="X82" s="29" t="e">
        <f t="shared" si="62"/>
        <v>#REF!</v>
      </c>
      <c r="Y82" s="29" t="e">
        <f t="shared" si="63"/>
        <v>#REF!</v>
      </c>
      <c r="Z82" s="29" t="e">
        <f t="shared" si="64"/>
        <v>#REF!</v>
      </c>
    </row>
    <row r="83" spans="2:26" outlineLevel="1" x14ac:dyDescent="0.2">
      <c r="B83" s="4" t="s">
        <v>12</v>
      </c>
      <c r="C83" s="172" t="s">
        <v>13</v>
      </c>
      <c r="D83" s="173"/>
      <c r="E83" s="5" t="e">
        <f t="shared" ref="E83:Q83" si="68">E82/E85</f>
        <v>#REF!</v>
      </c>
      <c r="F83" s="5" t="e">
        <f t="shared" si="68"/>
        <v>#REF!</v>
      </c>
      <c r="G83" s="5" t="e">
        <f t="shared" si="68"/>
        <v>#REF!</v>
      </c>
      <c r="H83" s="5" t="e">
        <f t="shared" si="68"/>
        <v>#REF!</v>
      </c>
      <c r="I83" s="5" t="e">
        <f t="shared" si="68"/>
        <v>#REF!</v>
      </c>
      <c r="J83" s="5" t="e">
        <f t="shared" si="68"/>
        <v>#REF!</v>
      </c>
      <c r="K83" s="5" t="e">
        <f t="shared" si="68"/>
        <v>#REF!</v>
      </c>
      <c r="L83" s="5" t="e">
        <f t="shared" si="68"/>
        <v>#REF!</v>
      </c>
      <c r="M83" s="5" t="e">
        <f t="shared" si="68"/>
        <v>#REF!</v>
      </c>
      <c r="N83" s="5" t="e">
        <f t="shared" si="68"/>
        <v>#REF!</v>
      </c>
      <c r="O83" s="5" t="e">
        <f t="shared" si="68"/>
        <v>#REF!</v>
      </c>
      <c r="P83" s="5" t="e">
        <f t="shared" si="68"/>
        <v>#REF!</v>
      </c>
      <c r="Q83" s="57" t="e">
        <f t="shared" si="68"/>
        <v>#REF!</v>
      </c>
      <c r="R83" s="69"/>
      <c r="S83" s="5" t="e">
        <f>S82/S85</f>
        <v>#REF!</v>
      </c>
      <c r="T83" s="5" t="e">
        <f>T82/T85</f>
        <v>#REF!</v>
      </c>
      <c r="U83" s="5" t="e">
        <f>U82/U85</f>
        <v>#REF!</v>
      </c>
      <c r="V83" s="5" t="e">
        <f>V82/V85</f>
        <v>#REF!</v>
      </c>
      <c r="X83" s="5" t="e">
        <f>X82/X85</f>
        <v>#REF!</v>
      </c>
      <c r="Y83" s="5" t="e">
        <f>Y82/Y85</f>
        <v>#REF!</v>
      </c>
      <c r="Z83" s="5" t="e">
        <f>Z82/Z85</f>
        <v>#REF!</v>
      </c>
    </row>
    <row r="84" spans="2:26" s="17" customFormat="1" outlineLevel="1" x14ac:dyDescent="0.2">
      <c r="B84" s="19" t="s">
        <v>45</v>
      </c>
      <c r="C84" s="185" t="s">
        <v>13</v>
      </c>
      <c r="D84" s="186"/>
      <c r="E84" s="130"/>
      <c r="F84" s="130"/>
      <c r="G84" s="130"/>
      <c r="H84" s="130"/>
      <c r="I84" s="130"/>
      <c r="J84" s="130"/>
      <c r="K84" s="130"/>
      <c r="L84" s="130"/>
      <c r="M84" s="130"/>
      <c r="N84" s="130"/>
      <c r="O84" s="130"/>
      <c r="P84" s="130"/>
      <c r="Q84" s="133"/>
      <c r="R84" s="70"/>
      <c r="S84" s="130"/>
      <c r="T84" s="130"/>
      <c r="U84" s="130"/>
      <c r="V84" s="130"/>
      <c r="X84" s="130"/>
      <c r="Y84" s="130"/>
      <c r="Z84" s="130"/>
    </row>
    <row r="85" spans="2:26" ht="29.25" customHeight="1" outlineLevel="1" x14ac:dyDescent="0.2">
      <c r="B85" s="14" t="s">
        <v>50</v>
      </c>
      <c r="C85" s="188" t="s">
        <v>14</v>
      </c>
      <c r="D85" s="188"/>
      <c r="E85" s="13" t="e">
        <f>#REF!</f>
        <v>#REF!</v>
      </c>
      <c r="F85" s="13" t="e">
        <f>#REF!</f>
        <v>#REF!</v>
      </c>
      <c r="G85" s="13" t="e">
        <f>#REF!</f>
        <v>#REF!</v>
      </c>
      <c r="H85" s="13" t="e">
        <f>#REF!</f>
        <v>#REF!</v>
      </c>
      <c r="I85" s="13" t="e">
        <f>#REF!</f>
        <v>#REF!</v>
      </c>
      <c r="J85" s="13" t="e">
        <f>#REF!</f>
        <v>#REF!</v>
      </c>
      <c r="K85" s="13" t="e">
        <f>#REF!</f>
        <v>#REF!</v>
      </c>
      <c r="L85" s="13" t="e">
        <f>#REF!</f>
        <v>#REF!</v>
      </c>
      <c r="M85" s="13" t="e">
        <f>#REF!</f>
        <v>#REF!</v>
      </c>
      <c r="N85" s="13" t="e">
        <f>#REF!</f>
        <v>#REF!</v>
      </c>
      <c r="O85" s="13" t="e">
        <f>#REF!</f>
        <v>#REF!</v>
      </c>
      <c r="P85" s="13" t="e">
        <f>#REF!</f>
        <v>#REF!</v>
      </c>
      <c r="Q85" s="61" t="e">
        <f>E85+F85+G85+H85+I85+J85+K85+L85+M85+N85+O85+P85</f>
        <v>#REF!</v>
      </c>
      <c r="R85" s="69"/>
      <c r="S85" s="13" t="e">
        <f>E85+F85+G85</f>
        <v>#REF!</v>
      </c>
      <c r="T85" s="13" t="e">
        <f>H85+I85+J85</f>
        <v>#REF!</v>
      </c>
      <c r="U85" s="13" t="e">
        <f>K85+L85+M85</f>
        <v>#REF!</v>
      </c>
      <c r="V85" s="13" t="e">
        <f>N85+O85+P85</f>
        <v>#REF!</v>
      </c>
      <c r="X85" s="13" t="e">
        <f>S85+T85</f>
        <v>#REF!</v>
      </c>
      <c r="Y85" s="13" t="e">
        <f>S85+T85+U85</f>
        <v>#REF!</v>
      </c>
      <c r="Z85" s="13" t="e">
        <f>S85+T85+U85+V85</f>
        <v>#REF!</v>
      </c>
    </row>
    <row r="86" spans="2:26" s="3" customFormat="1" ht="18" customHeight="1" x14ac:dyDescent="0.2">
      <c r="B86" s="30" t="s">
        <v>30</v>
      </c>
      <c r="C86" s="176" t="s">
        <v>31</v>
      </c>
      <c r="D86" s="177"/>
      <c r="E86" s="31" t="e">
        <f>E19+E31+E51</f>
        <v>#REF!</v>
      </c>
      <c r="F86" s="31" t="e">
        <f t="shared" ref="F86:K86" si="69">F19+F31+F51</f>
        <v>#REF!</v>
      </c>
      <c r="G86" s="31" t="e">
        <f t="shared" si="69"/>
        <v>#REF!</v>
      </c>
      <c r="H86" s="31" t="e">
        <f t="shared" si="69"/>
        <v>#REF!</v>
      </c>
      <c r="I86" s="31" t="e">
        <f t="shared" si="69"/>
        <v>#REF!</v>
      </c>
      <c r="J86" s="31" t="e">
        <f t="shared" si="69"/>
        <v>#REF!</v>
      </c>
      <c r="K86" s="31" t="e">
        <f t="shared" si="69"/>
        <v>#REF!</v>
      </c>
      <c r="L86" s="31" t="e">
        <f>L19+L31+L51+L66</f>
        <v>#REF!</v>
      </c>
      <c r="M86" s="31" t="e">
        <f>M19+M31+M51+M66</f>
        <v>#REF!</v>
      </c>
      <c r="N86" s="31" t="e">
        <f>N19+N31+N51+N66</f>
        <v>#REF!</v>
      </c>
      <c r="O86" s="31" t="e">
        <f>O19+O31+O51+O66</f>
        <v>#REF!</v>
      </c>
      <c r="P86" s="47" t="e">
        <f>P19+P31+P51</f>
        <v>#REF!</v>
      </c>
      <c r="Q86" s="60" t="e">
        <f>E86+F86+G86+H86+I86+J86+K86+L86+M86+N86+O86+P86</f>
        <v>#REF!</v>
      </c>
      <c r="R86" s="68"/>
      <c r="S86" s="31" t="e">
        <f>E86+F86+G86</f>
        <v>#REF!</v>
      </c>
      <c r="T86" s="31" t="e">
        <f>H86+I86+J86</f>
        <v>#REF!</v>
      </c>
      <c r="U86" s="31" t="e">
        <f>K86+L86+M86</f>
        <v>#REF!</v>
      </c>
      <c r="V86" s="31" t="e">
        <f>N86+O86+P86</f>
        <v>#REF!</v>
      </c>
      <c r="X86" s="31" t="e">
        <f>S86+T86</f>
        <v>#REF!</v>
      </c>
      <c r="Y86" s="31" t="e">
        <f>S86+T86+U86</f>
        <v>#REF!</v>
      </c>
      <c r="Z86" s="31" t="e">
        <f>S86+T86+U86+V86</f>
        <v>#REF!</v>
      </c>
    </row>
    <row r="87" spans="2:26" ht="15" customHeight="1" outlineLevel="1" x14ac:dyDescent="0.2">
      <c r="B87" s="4" t="s">
        <v>39</v>
      </c>
      <c r="C87" s="172" t="s">
        <v>33</v>
      </c>
      <c r="D87" s="173"/>
      <c r="E87" s="5" t="e">
        <f t="shared" ref="E87:P87" si="70">E86/E89</f>
        <v>#REF!</v>
      </c>
      <c r="F87" s="5" t="e">
        <f t="shared" si="70"/>
        <v>#REF!</v>
      </c>
      <c r="G87" s="5" t="e">
        <f t="shared" si="70"/>
        <v>#REF!</v>
      </c>
      <c r="H87" s="5" t="e">
        <f t="shared" si="70"/>
        <v>#REF!</v>
      </c>
      <c r="I87" s="5" t="e">
        <f t="shared" si="70"/>
        <v>#REF!</v>
      </c>
      <c r="J87" s="5" t="e">
        <f t="shared" si="70"/>
        <v>#REF!</v>
      </c>
      <c r="K87" s="5" t="e">
        <f t="shared" si="70"/>
        <v>#REF!</v>
      </c>
      <c r="L87" s="5" t="e">
        <f t="shared" si="70"/>
        <v>#REF!</v>
      </c>
      <c r="M87" s="5" t="e">
        <f t="shared" si="70"/>
        <v>#REF!</v>
      </c>
      <c r="N87" s="5" t="e">
        <f t="shared" si="70"/>
        <v>#REF!</v>
      </c>
      <c r="O87" s="5" t="e">
        <f t="shared" si="70"/>
        <v>#REF!</v>
      </c>
      <c r="P87" s="5" t="e">
        <f t="shared" si="70"/>
        <v>#REF!</v>
      </c>
      <c r="Q87" s="57" t="e">
        <f>Q86/Q89</f>
        <v>#REF!</v>
      </c>
      <c r="R87" s="69"/>
      <c r="S87" s="5" t="e">
        <f>S86/S89</f>
        <v>#REF!</v>
      </c>
      <c r="T87" s="5" t="e">
        <f>T86/T89</f>
        <v>#REF!</v>
      </c>
      <c r="U87" s="5" t="e">
        <f>U86/U89</f>
        <v>#REF!</v>
      </c>
      <c r="V87" s="5" t="e">
        <f>V86/V89</f>
        <v>#REF!</v>
      </c>
      <c r="X87" s="5" t="e">
        <f>X86/X89</f>
        <v>#REF!</v>
      </c>
      <c r="Y87" s="5" t="e">
        <f>Y86/Y89</f>
        <v>#REF!</v>
      </c>
      <c r="Z87" s="5" t="e">
        <f>Z86/Z89</f>
        <v>#REF!</v>
      </c>
    </row>
    <row r="88" spans="2:26" s="17" customFormat="1" ht="27" outlineLevel="1" x14ac:dyDescent="0.2">
      <c r="B88" s="19" t="s">
        <v>46</v>
      </c>
      <c r="C88" s="185" t="s">
        <v>13</v>
      </c>
      <c r="D88" s="186"/>
      <c r="E88" s="130"/>
      <c r="F88" s="130"/>
      <c r="G88" s="130"/>
      <c r="H88" s="130"/>
      <c r="I88" s="130"/>
      <c r="J88" s="130"/>
      <c r="K88" s="130"/>
      <c r="L88" s="130"/>
      <c r="M88" s="130"/>
      <c r="N88" s="130"/>
      <c r="O88" s="130"/>
      <c r="P88" s="130"/>
      <c r="Q88" s="133"/>
      <c r="R88" s="70"/>
      <c r="S88" s="130"/>
      <c r="T88" s="130"/>
      <c r="U88" s="130"/>
      <c r="V88" s="130"/>
      <c r="X88" s="130"/>
      <c r="Y88" s="130"/>
      <c r="Z88" s="130"/>
    </row>
    <row r="89" spans="2:26" outlineLevel="1" x14ac:dyDescent="0.2">
      <c r="B89" s="14" t="s">
        <v>34</v>
      </c>
      <c r="C89" s="172" t="s">
        <v>35</v>
      </c>
      <c r="D89" s="173"/>
      <c r="E89" s="11" t="e">
        <f>E22+E33+E54+E69</f>
        <v>#REF!</v>
      </c>
      <c r="F89" s="11" t="e">
        <f t="shared" ref="F89:P89" si="71">F22+F33+F54+F69</f>
        <v>#REF!</v>
      </c>
      <c r="G89" s="11" t="e">
        <f t="shared" si="71"/>
        <v>#REF!</v>
      </c>
      <c r="H89" s="11" t="e">
        <f t="shared" si="71"/>
        <v>#REF!</v>
      </c>
      <c r="I89" s="11" t="e">
        <f t="shared" si="71"/>
        <v>#REF!</v>
      </c>
      <c r="J89" s="11" t="e">
        <f t="shared" si="71"/>
        <v>#REF!</v>
      </c>
      <c r="K89" s="11" t="e">
        <f t="shared" si="71"/>
        <v>#REF!</v>
      </c>
      <c r="L89" s="11" t="e">
        <f>L22+L33+L54+L69</f>
        <v>#REF!</v>
      </c>
      <c r="M89" s="11" t="e">
        <f t="shared" si="71"/>
        <v>#REF!</v>
      </c>
      <c r="N89" s="11" t="e">
        <f t="shared" si="71"/>
        <v>#REF!</v>
      </c>
      <c r="O89" s="11" t="e">
        <f t="shared" si="71"/>
        <v>#REF!</v>
      </c>
      <c r="P89" s="11" t="e">
        <f t="shared" si="71"/>
        <v>#REF!</v>
      </c>
      <c r="Q89" s="61" t="e">
        <f>E89+F89+G89+H89+I89+J89+K89+L89+M89+N89+O89+P89</f>
        <v>#REF!</v>
      </c>
      <c r="R89" s="69"/>
      <c r="S89" s="11" t="e">
        <f>E89+F89+G89</f>
        <v>#REF!</v>
      </c>
      <c r="T89" s="11" t="e">
        <f>H89+I89+J89</f>
        <v>#REF!</v>
      </c>
      <c r="U89" s="11" t="e">
        <f>K89+L89+M89</f>
        <v>#REF!</v>
      </c>
      <c r="V89" s="11" t="e">
        <f>N89+O89+P89</f>
        <v>#REF!</v>
      </c>
      <c r="X89" s="13" t="e">
        <f>S89+T89</f>
        <v>#REF!</v>
      </c>
      <c r="Y89" s="13" t="e">
        <f>S89+T89+U89</f>
        <v>#REF!</v>
      </c>
      <c r="Z89" s="13" t="e">
        <f>S89+T89+U89+V89</f>
        <v>#REF!</v>
      </c>
    </row>
    <row r="90" spans="2:26" outlineLevel="1" x14ac:dyDescent="0.2">
      <c r="B90" s="14" t="s">
        <v>71</v>
      </c>
      <c r="C90" s="188" t="s">
        <v>14</v>
      </c>
      <c r="D90" s="188"/>
      <c r="E90" s="11" t="e">
        <f>#REF!-#REF!</f>
        <v>#REF!</v>
      </c>
      <c r="F90" s="11" t="e">
        <f>#REF!-#REF!</f>
        <v>#REF!</v>
      </c>
      <c r="G90" s="11" t="e">
        <f>#REF!-#REF!</f>
        <v>#REF!</v>
      </c>
      <c r="H90" s="11" t="e">
        <f>#REF!-#REF!</f>
        <v>#REF!</v>
      </c>
      <c r="I90" s="11" t="e">
        <f>#REF!-#REF!</f>
        <v>#REF!</v>
      </c>
      <c r="J90" s="11" t="e">
        <f>#REF!-#REF!</f>
        <v>#REF!</v>
      </c>
      <c r="K90" s="11" t="e">
        <f>#REF!-#REF!</f>
        <v>#REF!</v>
      </c>
      <c r="L90" s="11" t="e">
        <f>#REF!-#REF!</f>
        <v>#REF!</v>
      </c>
      <c r="M90" s="11" t="e">
        <f>#REF!-#REF!</f>
        <v>#REF!</v>
      </c>
      <c r="N90" s="11" t="e">
        <f>#REF!-#REF!</f>
        <v>#REF!</v>
      </c>
      <c r="O90" s="11" t="e">
        <f>#REF!-#REF!</f>
        <v>#REF!</v>
      </c>
      <c r="P90" s="11" t="e">
        <f>#REF!-#REF!</f>
        <v>#REF!</v>
      </c>
      <c r="Q90" s="61" t="e">
        <f>E90+F90+G90+H90+I90+J90+K90+L90+M90+N90+O90+P90</f>
        <v>#REF!</v>
      </c>
      <c r="R90" s="69"/>
      <c r="S90" s="11" t="e">
        <f>E90+F90+G90</f>
        <v>#REF!</v>
      </c>
      <c r="T90" s="11" t="e">
        <f>H90+I90+J90</f>
        <v>#REF!</v>
      </c>
      <c r="U90" s="11" t="e">
        <f>K90+L90+M90</f>
        <v>#REF!</v>
      </c>
      <c r="V90" s="11" t="e">
        <f>N90+O90+P90</f>
        <v>#REF!</v>
      </c>
      <c r="X90" s="13" t="e">
        <f>S90+T90</f>
        <v>#REF!</v>
      </c>
      <c r="Y90" s="13" t="e">
        <f>S90+T90+U90</f>
        <v>#REF!</v>
      </c>
      <c r="Z90" s="13" t="e">
        <f>S90+T90+U90+V90</f>
        <v>#REF!</v>
      </c>
    </row>
    <row r="91" spans="2:26" s="9" customFormat="1" ht="27.75" customHeight="1" outlineLevel="1" thickBot="1" x14ac:dyDescent="0.25">
      <c r="B91" s="132" t="s">
        <v>107</v>
      </c>
      <c r="C91" s="194" t="s">
        <v>14</v>
      </c>
      <c r="D91" s="194"/>
      <c r="E91" s="74" t="e">
        <f>#REF!-#REF!+#REF!-#REF!+#REF!-#REF!</f>
        <v>#REF!</v>
      </c>
      <c r="F91" s="74" t="e">
        <f>#REF!-#REF!+#REF!-#REF!+#REF!-#REF!</f>
        <v>#REF!</v>
      </c>
      <c r="G91" s="74" t="e">
        <f>#REF!-#REF!+#REF!-#REF!+#REF!-#REF!</f>
        <v>#REF!</v>
      </c>
      <c r="H91" s="74" t="e">
        <f>#REF!-#REF!+#REF!-#REF!+#REF!-#REF!</f>
        <v>#REF!</v>
      </c>
      <c r="I91" s="74" t="e">
        <f>#REF!-#REF!+#REF!-#REF!+#REF!-#REF!</f>
        <v>#REF!</v>
      </c>
      <c r="J91" s="74" t="e">
        <f>#REF!-#REF!+#REF!-#REF!+#REF!-#REF!</f>
        <v>#REF!</v>
      </c>
      <c r="K91" s="74" t="e">
        <f>#REF!-#REF!+#REF!-#REF!+#REF!-#REF!</f>
        <v>#REF!</v>
      </c>
      <c r="L91" s="74" t="e">
        <f>#REF!-#REF!+#REF!-#REF!+#REF!-#REF!</f>
        <v>#REF!</v>
      </c>
      <c r="M91" s="74" t="e">
        <f>#REF!-#REF!+#REF!-#REF!+#REF!-#REF!</f>
        <v>#REF!</v>
      </c>
      <c r="N91" s="74" t="e">
        <f>#REF!-#REF!+#REF!-#REF!+#REF!-#REF!</f>
        <v>#REF!</v>
      </c>
      <c r="O91" s="74" t="e">
        <f>#REF!-#REF!+#REF!-#REF!+#REF!-#REF!</f>
        <v>#REF!</v>
      </c>
      <c r="P91" s="74" t="e">
        <f>#REF!-#REF!+#REF!-#REF!+#REF!-#REF!</f>
        <v>#REF!</v>
      </c>
      <c r="Q91" s="75" t="e">
        <f>E91+F91+G91+H91+I91+J91+K91+L91+M91+N91+O91+P91</f>
        <v>#REF!</v>
      </c>
      <c r="R91" s="76"/>
      <c r="S91" s="74" t="e">
        <f>E91+F91+G91</f>
        <v>#REF!</v>
      </c>
      <c r="T91" s="74" t="e">
        <f>H91+I91+J91</f>
        <v>#REF!</v>
      </c>
      <c r="U91" s="74" t="e">
        <f>K91+L91+M91</f>
        <v>#REF!</v>
      </c>
      <c r="V91" s="74" t="e">
        <f>N91+O91+P91</f>
        <v>#REF!</v>
      </c>
      <c r="X91" s="12" t="e">
        <f>S91+T91</f>
        <v>#REF!</v>
      </c>
      <c r="Y91" s="12" t="e">
        <f>S91+T91+U91</f>
        <v>#REF!</v>
      </c>
      <c r="Z91" s="12" t="e">
        <f>S91+T91+U91+V91</f>
        <v>#REF!</v>
      </c>
    </row>
    <row r="92" spans="2:26" x14ac:dyDescent="0.2"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6"/>
      <c r="S92" s="15"/>
      <c r="T92" s="15"/>
      <c r="U92" s="15"/>
      <c r="V92" s="15"/>
      <c r="X92" s="15"/>
      <c r="Y92" s="15"/>
      <c r="Z92" s="15"/>
    </row>
    <row r="93" spans="2:26" x14ac:dyDescent="0.2">
      <c r="E93" s="15">
        <v>48637.625</v>
      </c>
      <c r="F93" s="15">
        <v>44276.972999999998</v>
      </c>
      <c r="G93" s="15">
        <v>35881.440000000002</v>
      </c>
      <c r="H93" s="15">
        <v>16264.009</v>
      </c>
      <c r="I93" s="15">
        <v>5062.4569999999994</v>
      </c>
      <c r="J93" s="15">
        <v>3170.1819999999998</v>
      </c>
      <c r="K93" s="15">
        <v>2197.183</v>
      </c>
      <c r="L93" s="15">
        <v>2452.1899999999996</v>
      </c>
      <c r="M93" s="15">
        <v>2722.8280000000004</v>
      </c>
      <c r="N93" s="15">
        <v>17130.551999999996</v>
      </c>
      <c r="O93" s="15">
        <v>32511.527000000009</v>
      </c>
      <c r="P93" s="15">
        <v>39133.230000000003</v>
      </c>
      <c r="Q93" s="16"/>
      <c r="S93" s="15"/>
      <c r="T93" s="15"/>
      <c r="U93" s="15"/>
      <c r="V93" s="15"/>
      <c r="X93" s="15"/>
      <c r="Y93" s="15"/>
      <c r="Z93" s="15"/>
    </row>
    <row r="94" spans="2:26" x14ac:dyDescent="0.2">
      <c r="E94" s="15">
        <v>1642.3000000000002</v>
      </c>
      <c r="F94" s="15">
        <v>1325.952</v>
      </c>
      <c r="G94" s="15">
        <v>1426.0340000000001</v>
      </c>
      <c r="H94" s="15">
        <v>1356.72</v>
      </c>
      <c r="I94" s="15">
        <v>1050.5900000000001</v>
      </c>
      <c r="J94" s="15">
        <v>888.89</v>
      </c>
      <c r="K94" s="15">
        <v>623.69000000000005</v>
      </c>
      <c r="L94" s="15">
        <v>906.37</v>
      </c>
      <c r="M94" s="15">
        <v>832.54499999999996</v>
      </c>
      <c r="N94" s="15">
        <v>1187.4649999999999</v>
      </c>
      <c r="O94" s="15">
        <v>1360.1189999999999</v>
      </c>
      <c r="P94" s="15">
        <v>1164.3499999999999</v>
      </c>
      <c r="Q94" s="16"/>
      <c r="S94" s="15"/>
      <c r="T94" s="15"/>
      <c r="U94" s="15"/>
      <c r="V94" s="15"/>
      <c r="X94" s="15"/>
      <c r="Y94" s="15"/>
      <c r="Z94" s="15"/>
    </row>
    <row r="95" spans="2:26" x14ac:dyDescent="0.2">
      <c r="E95" s="78"/>
      <c r="F95" s="78"/>
      <c r="G95" s="78"/>
      <c r="H95" s="78"/>
      <c r="I95" s="78"/>
      <c r="J95" s="78"/>
      <c r="K95" s="78"/>
      <c r="L95" s="78"/>
      <c r="M95" s="78"/>
      <c r="N95" s="78"/>
      <c r="O95" s="78"/>
      <c r="P95" s="78"/>
      <c r="Q95" s="16"/>
      <c r="S95" s="15"/>
      <c r="T95" s="15"/>
      <c r="U95" s="15"/>
      <c r="V95" s="15"/>
      <c r="X95" s="15"/>
      <c r="Y95" s="15"/>
      <c r="Z95" s="15"/>
    </row>
    <row r="96" spans="2:26" x14ac:dyDescent="0.2">
      <c r="E96" s="78"/>
      <c r="F96" s="78"/>
      <c r="G96" s="78"/>
      <c r="H96" s="78"/>
      <c r="I96" s="78"/>
      <c r="J96" s="78"/>
      <c r="K96" s="78"/>
      <c r="L96" s="78"/>
      <c r="M96" s="78"/>
      <c r="N96" s="78"/>
      <c r="O96" s="78"/>
      <c r="P96" s="78"/>
      <c r="Q96" s="16"/>
      <c r="S96" s="15"/>
      <c r="T96" s="15"/>
      <c r="U96" s="15"/>
      <c r="V96" s="15"/>
      <c r="X96" s="15"/>
      <c r="Y96" s="15"/>
      <c r="Z96" s="15"/>
    </row>
    <row r="97" spans="5:26" x14ac:dyDescent="0.2"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6"/>
      <c r="S97" s="15"/>
      <c r="T97" s="15"/>
      <c r="U97" s="15"/>
      <c r="V97" s="15"/>
      <c r="X97" s="15"/>
      <c r="Y97" s="15"/>
      <c r="Z97" s="15"/>
    </row>
    <row r="98" spans="5:26" x14ac:dyDescent="0.2"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6"/>
      <c r="S98" s="15"/>
      <c r="T98" s="15"/>
      <c r="U98" s="15"/>
      <c r="V98" s="15"/>
      <c r="X98" s="15"/>
      <c r="Y98" s="15"/>
      <c r="Z98" s="15"/>
    </row>
    <row r="99" spans="5:26" x14ac:dyDescent="0.2"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6"/>
      <c r="S99" s="15"/>
      <c r="T99" s="15"/>
      <c r="U99" s="15"/>
      <c r="V99" s="15"/>
      <c r="X99" s="15"/>
      <c r="Y99" s="15"/>
      <c r="Z99" s="15"/>
    </row>
    <row r="100" spans="5:26" x14ac:dyDescent="0.2"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6"/>
      <c r="S100" s="15"/>
      <c r="T100" s="15"/>
      <c r="U100" s="15"/>
      <c r="V100" s="15"/>
      <c r="X100" s="15"/>
      <c r="Y100" s="15"/>
      <c r="Z100" s="15"/>
    </row>
    <row r="101" spans="5:26" x14ac:dyDescent="0.2"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6"/>
      <c r="S101" s="15"/>
      <c r="T101" s="15"/>
      <c r="U101" s="15"/>
      <c r="V101" s="15"/>
      <c r="X101" s="15"/>
      <c r="Y101" s="15"/>
      <c r="Z101" s="15"/>
    </row>
    <row r="102" spans="5:26" x14ac:dyDescent="0.2"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6"/>
      <c r="S102" s="15"/>
      <c r="T102" s="15"/>
      <c r="U102" s="15"/>
      <c r="V102" s="15"/>
      <c r="X102" s="15"/>
      <c r="Y102" s="15"/>
      <c r="Z102" s="15"/>
    </row>
    <row r="103" spans="5:26" x14ac:dyDescent="0.2"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6"/>
      <c r="S103" s="15"/>
      <c r="T103" s="15"/>
      <c r="U103" s="15"/>
      <c r="V103" s="15"/>
      <c r="X103" s="15"/>
      <c r="Y103" s="15"/>
      <c r="Z103" s="15"/>
    </row>
    <row r="104" spans="5:26" x14ac:dyDescent="0.2"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6"/>
      <c r="S104" s="15"/>
      <c r="T104" s="15"/>
      <c r="U104" s="15"/>
      <c r="V104" s="15"/>
      <c r="X104" s="15"/>
      <c r="Y104" s="15"/>
      <c r="Z104" s="15"/>
    </row>
    <row r="105" spans="5:26" x14ac:dyDescent="0.2"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6"/>
      <c r="S105" s="15"/>
      <c r="T105" s="15"/>
      <c r="U105" s="15"/>
      <c r="V105" s="15"/>
      <c r="X105" s="15"/>
      <c r="Y105" s="15"/>
      <c r="Z105" s="15"/>
    </row>
    <row r="106" spans="5:26" x14ac:dyDescent="0.2"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6"/>
      <c r="S106" s="15"/>
      <c r="T106" s="15"/>
      <c r="U106" s="15"/>
      <c r="V106" s="15"/>
      <c r="X106" s="15"/>
      <c r="Y106" s="15"/>
      <c r="Z106" s="15"/>
    </row>
    <row r="107" spans="5:26" x14ac:dyDescent="0.2"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6"/>
      <c r="S107" s="15"/>
      <c r="T107" s="15"/>
      <c r="U107" s="15"/>
      <c r="V107" s="15"/>
      <c r="X107" s="15"/>
      <c r="Y107" s="15"/>
      <c r="Z107" s="15"/>
    </row>
    <row r="108" spans="5:26" x14ac:dyDescent="0.2"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6"/>
      <c r="S108" s="15"/>
      <c r="T108" s="15"/>
      <c r="U108" s="15"/>
      <c r="V108" s="15"/>
      <c r="X108" s="15"/>
      <c r="Y108" s="15"/>
      <c r="Z108" s="15"/>
    </row>
    <row r="109" spans="5:26" x14ac:dyDescent="0.2"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6"/>
      <c r="S109" s="15"/>
      <c r="T109" s="15"/>
      <c r="U109" s="15"/>
      <c r="V109" s="15"/>
      <c r="X109" s="15"/>
      <c r="Y109" s="15"/>
      <c r="Z109" s="15"/>
    </row>
    <row r="110" spans="5:26" x14ac:dyDescent="0.2"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6"/>
      <c r="S110" s="15"/>
      <c r="T110" s="15"/>
      <c r="U110" s="15"/>
      <c r="V110" s="15"/>
      <c r="X110" s="15"/>
      <c r="Y110" s="15"/>
      <c r="Z110" s="15"/>
    </row>
    <row r="111" spans="5:26" x14ac:dyDescent="0.2"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6"/>
      <c r="S111" s="15"/>
      <c r="T111" s="15"/>
      <c r="U111" s="15"/>
      <c r="V111" s="15"/>
      <c r="X111" s="15"/>
      <c r="Y111" s="15"/>
      <c r="Z111" s="15"/>
    </row>
  </sheetData>
  <mergeCells count="83">
    <mergeCell ref="C90:D90"/>
    <mergeCell ref="C88:D88"/>
    <mergeCell ref="C89:D89"/>
    <mergeCell ref="C91:D91"/>
    <mergeCell ref="B55:B56"/>
    <mergeCell ref="B60:B61"/>
    <mergeCell ref="B70:B71"/>
    <mergeCell ref="B80:B81"/>
    <mergeCell ref="C87:D87"/>
    <mergeCell ref="C58:D58"/>
    <mergeCell ref="C59:D59"/>
    <mergeCell ref="C62:D62"/>
    <mergeCell ref="C63:D63"/>
    <mergeCell ref="C66:D66"/>
    <mergeCell ref="C67:D67"/>
    <mergeCell ref="C68:D68"/>
    <mergeCell ref="C69:D69"/>
    <mergeCell ref="C79:D79"/>
    <mergeCell ref="B1:Q1"/>
    <mergeCell ref="B5:B6"/>
    <mergeCell ref="B26:B27"/>
    <mergeCell ref="B34:B35"/>
    <mergeCell ref="B43:B44"/>
    <mergeCell ref="C20:D20"/>
    <mergeCell ref="C21:D21"/>
    <mergeCell ref="C22:D22"/>
    <mergeCell ref="C23:D23"/>
    <mergeCell ref="C24:D24"/>
    <mergeCell ref="C25:D25"/>
    <mergeCell ref="C28:D28"/>
    <mergeCell ref="C29:D29"/>
    <mergeCell ref="C37:D37"/>
    <mergeCell ref="C36:D36"/>
    <mergeCell ref="C38:D38"/>
    <mergeCell ref="C39:D39"/>
    <mergeCell ref="C40:D40"/>
    <mergeCell ref="C45:D45"/>
    <mergeCell ref="C46:D46"/>
    <mergeCell ref="C47:D47"/>
    <mergeCell ref="C41:D41"/>
    <mergeCell ref="C42:D42"/>
    <mergeCell ref="C48:D48"/>
    <mergeCell ref="C51:D51"/>
    <mergeCell ref="C52:D52"/>
    <mergeCell ref="C53:D53"/>
    <mergeCell ref="C54:D54"/>
    <mergeCell ref="C49:D49"/>
    <mergeCell ref="C50:D50"/>
    <mergeCell ref="S2:V2"/>
    <mergeCell ref="C83:D83"/>
    <mergeCell ref="C84:D84"/>
    <mergeCell ref="C85:D85"/>
    <mergeCell ref="C86:D86"/>
    <mergeCell ref="C75:D75"/>
    <mergeCell ref="C76:D76"/>
    <mergeCell ref="C77:D77"/>
    <mergeCell ref="C78:D78"/>
    <mergeCell ref="C82:D82"/>
    <mergeCell ref="C64:D64"/>
    <mergeCell ref="C65:D65"/>
    <mergeCell ref="C72:D72"/>
    <mergeCell ref="C73:D73"/>
    <mergeCell ref="C74:D74"/>
    <mergeCell ref="C57:D57"/>
    <mergeCell ref="C3:D3"/>
    <mergeCell ref="C4:D4"/>
    <mergeCell ref="C17:D17"/>
    <mergeCell ref="C18:D18"/>
    <mergeCell ref="C19:D19"/>
    <mergeCell ref="C16:D16"/>
    <mergeCell ref="C7:D7"/>
    <mergeCell ref="C8:D8"/>
    <mergeCell ref="C9:D9"/>
    <mergeCell ref="C10:D10"/>
    <mergeCell ref="C11:D11"/>
    <mergeCell ref="C15:D15"/>
    <mergeCell ref="C32:D32"/>
    <mergeCell ref="C33:D33"/>
    <mergeCell ref="C30:D30"/>
    <mergeCell ref="C31:D31"/>
    <mergeCell ref="C12:D12"/>
    <mergeCell ref="C13:D13"/>
    <mergeCell ref="C14:D14"/>
  </mergeCells>
  <printOptions horizontalCentered="1"/>
  <pageMargins left="0" right="0" top="0.27559055118110237" bottom="0" header="0" footer="0"/>
  <pageSetup paperSize="9" scale="4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L31"/>
  <sheetViews>
    <sheetView tabSelected="1" view="pageBreakPreview" topLeftCell="A16" zoomScale="78" zoomScaleNormal="77" zoomScaleSheetLayoutView="78" workbookViewId="0">
      <selection activeCell="U38" sqref="U38"/>
    </sheetView>
  </sheetViews>
  <sheetFormatPr defaultRowHeight="19.5" x14ac:dyDescent="0.2"/>
  <cols>
    <col min="1" max="1" width="1.42578125" style="80" customWidth="1"/>
    <col min="2" max="2" width="8.85546875" style="81" customWidth="1"/>
    <col min="3" max="3" width="68.140625" style="80" customWidth="1"/>
    <col min="4" max="4" width="9.140625" style="128" bestFit="1" customWidth="1"/>
    <col min="5" max="5" width="13.28515625" style="23" customWidth="1"/>
    <col min="6" max="6" width="13.28515625" style="129" customWidth="1"/>
    <col min="7" max="7" width="13.28515625" style="23" customWidth="1"/>
    <col min="8" max="8" width="13.28515625" style="129" customWidth="1"/>
    <col min="9" max="9" width="8.85546875" style="79" bestFit="1" customWidth="1"/>
    <col min="10" max="10" width="9.140625" style="80"/>
    <col min="11" max="11" width="15" style="80" bestFit="1" customWidth="1"/>
    <col min="12" max="12" width="13.7109375" style="80" bestFit="1" customWidth="1"/>
    <col min="13" max="16384" width="9.140625" style="80"/>
  </cols>
  <sheetData>
    <row r="1" spans="2:12" ht="18.75" customHeight="1" x14ac:dyDescent="0.2">
      <c r="B1" s="202" t="s">
        <v>260</v>
      </c>
      <c r="C1" s="202"/>
      <c r="D1" s="202"/>
      <c r="E1" s="202"/>
      <c r="F1" s="202"/>
      <c r="G1" s="202"/>
      <c r="H1" s="202"/>
    </row>
    <row r="2" spans="2:12" ht="18.75" customHeight="1" x14ac:dyDescent="0.2">
      <c r="B2" s="202"/>
      <c r="C2" s="202"/>
      <c r="D2" s="202"/>
      <c r="E2" s="202"/>
      <c r="F2" s="202"/>
      <c r="G2" s="202"/>
      <c r="H2" s="202"/>
    </row>
    <row r="3" spans="2:12" ht="18.75" customHeight="1" x14ac:dyDescent="0.2">
      <c r="B3" s="202"/>
      <c r="C3" s="202"/>
      <c r="D3" s="202"/>
      <c r="E3" s="202"/>
      <c r="F3" s="202"/>
      <c r="G3" s="202"/>
      <c r="H3" s="202"/>
    </row>
    <row r="4" spans="2:12" x14ac:dyDescent="0.2">
      <c r="D4" s="82"/>
      <c r="E4" s="80"/>
      <c r="F4" s="83"/>
      <c r="G4" s="80"/>
      <c r="H4" s="83"/>
    </row>
    <row r="5" spans="2:12" ht="38.25" customHeight="1" x14ac:dyDescent="0.2">
      <c r="B5" s="203" t="s">
        <v>81</v>
      </c>
      <c r="C5" s="204" t="s">
        <v>82</v>
      </c>
      <c r="D5" s="205" t="s">
        <v>83</v>
      </c>
      <c r="E5" s="206" t="s">
        <v>261</v>
      </c>
      <c r="F5" s="207"/>
      <c r="G5" s="207"/>
      <c r="H5" s="208"/>
    </row>
    <row r="6" spans="2:12" ht="39" customHeight="1" x14ac:dyDescent="0.2">
      <c r="B6" s="203"/>
      <c r="C6" s="204"/>
      <c r="D6" s="205"/>
      <c r="E6" s="204" t="s">
        <v>262</v>
      </c>
      <c r="F6" s="204"/>
      <c r="G6" s="204" t="s">
        <v>263</v>
      </c>
      <c r="H6" s="204"/>
    </row>
    <row r="7" spans="2:12" ht="40.5" customHeight="1" x14ac:dyDescent="0.2">
      <c r="B7" s="203"/>
      <c r="C7" s="204"/>
      <c r="D7" s="205"/>
      <c r="E7" s="84" t="s">
        <v>48</v>
      </c>
      <c r="F7" s="85" t="s">
        <v>47</v>
      </c>
      <c r="G7" s="84" t="s">
        <v>48</v>
      </c>
      <c r="H7" s="85" t="s">
        <v>47</v>
      </c>
      <c r="I7" s="168" t="s">
        <v>84</v>
      </c>
    </row>
    <row r="8" spans="2:12" s="88" customFormat="1" ht="15" x14ac:dyDescent="0.2">
      <c r="B8" s="86" t="s">
        <v>51</v>
      </c>
      <c r="C8" s="86" t="s">
        <v>52</v>
      </c>
      <c r="D8" s="86" t="s">
        <v>53</v>
      </c>
      <c r="E8" s="86" t="s">
        <v>54</v>
      </c>
      <c r="F8" s="86" t="s">
        <v>55</v>
      </c>
      <c r="G8" s="86" t="s">
        <v>56</v>
      </c>
      <c r="H8" s="86" t="s">
        <v>57</v>
      </c>
      <c r="I8" s="169"/>
    </row>
    <row r="9" spans="2:12" s="20" customFormat="1" ht="55.5" customHeight="1" x14ac:dyDescent="0.2">
      <c r="B9" s="89" t="s">
        <v>51</v>
      </c>
      <c r="C9" s="197" t="s">
        <v>264</v>
      </c>
      <c r="D9" s="197"/>
      <c r="E9" s="197"/>
      <c r="F9" s="197"/>
      <c r="G9" s="197"/>
      <c r="H9" s="197"/>
      <c r="I9" s="170"/>
    </row>
    <row r="10" spans="2:12" s="20" customFormat="1" ht="69" x14ac:dyDescent="0.2">
      <c r="B10" s="90" t="s">
        <v>85</v>
      </c>
      <c r="C10" s="91" t="s">
        <v>86</v>
      </c>
      <c r="D10" s="92" t="s">
        <v>13</v>
      </c>
      <c r="E10" s="93"/>
      <c r="F10" s="94"/>
      <c r="G10" s="93"/>
      <c r="H10" s="94"/>
      <c r="I10" s="170"/>
    </row>
    <row r="11" spans="2:12" ht="75" x14ac:dyDescent="0.2">
      <c r="B11" s="95" t="s">
        <v>87</v>
      </c>
      <c r="C11" s="96" t="s">
        <v>88</v>
      </c>
      <c r="D11" s="97" t="s">
        <v>13</v>
      </c>
      <c r="E11" s="98">
        <v>1416.17</v>
      </c>
      <c r="F11" s="99">
        <v>1699.4</v>
      </c>
      <c r="G11" s="98">
        <v>1470.11</v>
      </c>
      <c r="H11" s="99">
        <v>1764.13</v>
      </c>
      <c r="I11" s="171">
        <f>G11/E11</f>
        <v>1.038088647549376</v>
      </c>
    </row>
    <row r="12" spans="2:12" ht="95.25" customHeight="1" x14ac:dyDescent="0.2">
      <c r="B12" s="95" t="s">
        <v>89</v>
      </c>
      <c r="C12" s="96" t="s">
        <v>114</v>
      </c>
      <c r="D12" s="97" t="s">
        <v>13</v>
      </c>
      <c r="E12" s="98">
        <v>1416.17</v>
      </c>
      <c r="F12" s="99">
        <v>1699.4</v>
      </c>
      <c r="G12" s="98">
        <v>1470.11</v>
      </c>
      <c r="H12" s="99">
        <v>1764.13</v>
      </c>
      <c r="I12" s="171">
        <f>G12/E12</f>
        <v>1.038088647549376</v>
      </c>
    </row>
    <row r="13" spans="2:12" ht="93.75" x14ac:dyDescent="0.2">
      <c r="B13" s="95" t="s">
        <v>90</v>
      </c>
      <c r="C13" s="96" t="s">
        <v>115</v>
      </c>
      <c r="D13" s="97" t="s">
        <v>13</v>
      </c>
      <c r="E13" s="93">
        <v>1416.17</v>
      </c>
      <c r="F13" s="99">
        <v>1699.4</v>
      </c>
      <c r="G13" s="93">
        <v>1470.11</v>
      </c>
      <c r="H13" s="99">
        <v>1764.13</v>
      </c>
      <c r="I13" s="171">
        <f>G13/E13</f>
        <v>1.038088647549376</v>
      </c>
    </row>
    <row r="14" spans="2:12" ht="93.75" x14ac:dyDescent="0.2">
      <c r="B14" s="95" t="s">
        <v>258</v>
      </c>
      <c r="C14" s="96" t="s">
        <v>259</v>
      </c>
      <c r="D14" s="167" t="s">
        <v>13</v>
      </c>
      <c r="E14" s="93">
        <v>1396.99</v>
      </c>
      <c r="F14" s="99">
        <v>1676.39</v>
      </c>
      <c r="G14" s="93">
        <v>1450.2</v>
      </c>
      <c r="H14" s="99">
        <v>1740.24</v>
      </c>
      <c r="I14" s="171"/>
    </row>
    <row r="15" spans="2:12" s="20" customFormat="1" ht="57" x14ac:dyDescent="0.2">
      <c r="B15" s="90" t="s">
        <v>91</v>
      </c>
      <c r="C15" s="91" t="s">
        <v>92</v>
      </c>
      <c r="D15" s="92" t="s">
        <v>13</v>
      </c>
      <c r="E15" s="93"/>
      <c r="F15" s="94"/>
      <c r="G15" s="93"/>
      <c r="H15" s="94"/>
      <c r="I15" s="170"/>
      <c r="K15" s="80"/>
      <c r="L15" s="80"/>
    </row>
    <row r="16" spans="2:12" ht="56.25" x14ac:dyDescent="0.2">
      <c r="B16" s="95" t="s">
        <v>93</v>
      </c>
      <c r="C16" s="96" t="s">
        <v>94</v>
      </c>
      <c r="D16" s="97" t="s">
        <v>13</v>
      </c>
      <c r="E16" s="93">
        <v>1417.96</v>
      </c>
      <c r="F16" s="99">
        <v>1701.55</v>
      </c>
      <c r="G16" s="93">
        <v>1423.38</v>
      </c>
      <c r="H16" s="99">
        <v>1708.06</v>
      </c>
      <c r="I16" s="171">
        <f>G16/E16</f>
        <v>1.0038223927332224</v>
      </c>
    </row>
    <row r="17" spans="2:12" ht="37.5" x14ac:dyDescent="0.2">
      <c r="B17" s="95" t="s">
        <v>95</v>
      </c>
      <c r="C17" s="96" t="s">
        <v>96</v>
      </c>
      <c r="D17" s="97" t="s">
        <v>13</v>
      </c>
      <c r="E17" s="93">
        <v>1417.96</v>
      </c>
      <c r="F17" s="99">
        <v>1701.55</v>
      </c>
      <c r="G17" s="93">
        <v>1423.38</v>
      </c>
      <c r="H17" s="99">
        <v>1708.06</v>
      </c>
      <c r="I17" s="171">
        <f>G17/E17</f>
        <v>1.0038223927332224</v>
      </c>
    </row>
    <row r="18" spans="2:12" s="20" customFormat="1" ht="43.5" customHeight="1" x14ac:dyDescent="0.2">
      <c r="B18" s="89" t="s">
        <v>52</v>
      </c>
      <c r="C18" s="198" t="s">
        <v>265</v>
      </c>
      <c r="D18" s="199"/>
      <c r="E18" s="199"/>
      <c r="F18" s="199"/>
      <c r="G18" s="199"/>
      <c r="H18" s="200"/>
      <c r="I18" s="170"/>
      <c r="K18" s="80"/>
      <c r="L18" s="80"/>
    </row>
    <row r="19" spans="2:12" ht="37.5" customHeight="1" x14ac:dyDescent="0.2">
      <c r="B19" s="95" t="s">
        <v>97</v>
      </c>
      <c r="C19" s="96" t="s">
        <v>98</v>
      </c>
      <c r="D19" s="100" t="s">
        <v>99</v>
      </c>
      <c r="E19" s="93">
        <v>117.98</v>
      </c>
      <c r="F19" s="99">
        <v>141.58000000000001</v>
      </c>
      <c r="G19" s="93">
        <v>120.42</v>
      </c>
      <c r="H19" s="99">
        <v>144.5</v>
      </c>
      <c r="I19" s="171">
        <f>G19/E19</f>
        <v>1.0206814714358365</v>
      </c>
    </row>
    <row r="20" spans="2:12" ht="37.5" customHeight="1" x14ac:dyDescent="0.2">
      <c r="B20" s="95" t="s">
        <v>100</v>
      </c>
      <c r="C20" s="96" t="s">
        <v>101</v>
      </c>
      <c r="D20" s="100" t="s">
        <v>99</v>
      </c>
      <c r="E20" s="93">
        <v>117.01</v>
      </c>
      <c r="F20" s="99">
        <v>140.41</v>
      </c>
      <c r="G20" s="93">
        <v>120.42</v>
      </c>
      <c r="H20" s="99">
        <v>144.5</v>
      </c>
      <c r="I20" s="171">
        <f>G20/E20</f>
        <v>1.0291428083069822</v>
      </c>
    </row>
    <row r="21" spans="2:12" s="106" customFormat="1" ht="15" hidden="1" x14ac:dyDescent="0.2">
      <c r="B21" s="101"/>
      <c r="C21" s="102"/>
      <c r="D21" s="103"/>
      <c r="E21" s="104"/>
      <c r="F21" s="105"/>
      <c r="G21" s="104"/>
      <c r="H21" s="105"/>
      <c r="I21" s="79"/>
    </row>
    <row r="22" spans="2:12" s="112" customFormat="1" ht="43.5" hidden="1" x14ac:dyDescent="0.2">
      <c r="B22" s="107"/>
      <c r="C22" s="108" t="s">
        <v>102</v>
      </c>
      <c r="D22" s="109"/>
      <c r="E22" s="110"/>
      <c r="F22" s="111"/>
      <c r="G22" s="110"/>
      <c r="H22" s="111"/>
      <c r="I22" s="79"/>
    </row>
    <row r="23" spans="2:12" s="118" customFormat="1" hidden="1" x14ac:dyDescent="0.2">
      <c r="B23" s="113"/>
      <c r="C23" s="114" t="s">
        <v>103</v>
      </c>
      <c r="D23" s="115" t="s">
        <v>104</v>
      </c>
      <c r="E23" s="116">
        <v>14.48</v>
      </c>
      <c r="F23" s="117">
        <v>17.09</v>
      </c>
      <c r="G23" s="116"/>
      <c r="H23" s="117">
        <f>ROUNDDOWN(G23*1.18,2)</f>
        <v>0</v>
      </c>
      <c r="I23" s="87"/>
    </row>
    <row r="24" spans="2:12" s="112" customFormat="1" hidden="1" x14ac:dyDescent="0.2">
      <c r="B24" s="119"/>
      <c r="C24" s="120" t="s">
        <v>72</v>
      </c>
      <c r="D24" s="115" t="s">
        <v>13</v>
      </c>
      <c r="E24" s="116">
        <v>1193.48</v>
      </c>
      <c r="F24" s="117">
        <v>1408.31</v>
      </c>
      <c r="G24" s="116"/>
      <c r="H24" s="117">
        <f>ROUNDDOWN(G24*1.18,2)</f>
        <v>0</v>
      </c>
      <c r="I24" s="79"/>
    </row>
    <row r="25" spans="2:12" s="122" customFormat="1" hidden="1" x14ac:dyDescent="0.2">
      <c r="B25" s="121"/>
      <c r="D25" s="77"/>
      <c r="E25" s="123"/>
      <c r="F25" s="124"/>
      <c r="G25" s="123"/>
      <c r="H25" s="124"/>
      <c r="I25" s="125"/>
    </row>
    <row r="26" spans="2:12" s="122" customFormat="1" ht="18.75" hidden="1" customHeight="1" x14ac:dyDescent="0.2">
      <c r="C26" s="201" t="s">
        <v>105</v>
      </c>
      <c r="D26" s="201"/>
      <c r="E26" s="201"/>
      <c r="F26" s="201"/>
      <c r="G26" s="201"/>
      <c r="H26" s="201"/>
      <c r="I26" s="125"/>
    </row>
    <row r="27" spans="2:12" s="127" customFormat="1" ht="18.75" hidden="1" x14ac:dyDescent="0.2">
      <c r="B27" s="126"/>
      <c r="C27" s="201"/>
      <c r="D27" s="201"/>
      <c r="E27" s="201"/>
      <c r="F27" s="201"/>
      <c r="G27" s="201"/>
      <c r="H27" s="201"/>
      <c r="I27" s="79"/>
    </row>
    <row r="28" spans="2:12" s="127" customFormat="1" ht="18.75" hidden="1" x14ac:dyDescent="0.2">
      <c r="B28" s="126"/>
      <c r="C28" s="201"/>
      <c r="D28" s="201"/>
      <c r="E28" s="201"/>
      <c r="F28" s="201"/>
      <c r="G28" s="201"/>
      <c r="H28" s="201"/>
      <c r="I28" s="79"/>
    </row>
    <row r="29" spans="2:12" s="127" customFormat="1" ht="18.75" hidden="1" x14ac:dyDescent="0.2">
      <c r="B29" s="126"/>
      <c r="C29" s="201"/>
      <c r="D29" s="201"/>
      <c r="E29" s="201"/>
      <c r="F29" s="201"/>
      <c r="G29" s="201"/>
      <c r="H29" s="201"/>
      <c r="I29" s="79"/>
    </row>
    <row r="30" spans="2:12" s="127" customFormat="1" ht="18.75" hidden="1" x14ac:dyDescent="0.2">
      <c r="B30" s="126"/>
      <c r="C30" s="201"/>
      <c r="D30" s="201"/>
      <c r="E30" s="201"/>
      <c r="F30" s="201"/>
      <c r="G30" s="201"/>
      <c r="H30" s="201"/>
      <c r="I30" s="79"/>
    </row>
    <row r="31" spans="2:12" hidden="1" x14ac:dyDescent="0.2"/>
  </sheetData>
  <mergeCells count="10">
    <mergeCell ref="C9:H9"/>
    <mergeCell ref="C18:H18"/>
    <mergeCell ref="C26:H30"/>
    <mergeCell ref="B1:H3"/>
    <mergeCell ref="B5:B7"/>
    <mergeCell ref="C5:C7"/>
    <mergeCell ref="D5:D7"/>
    <mergeCell ref="E5:H5"/>
    <mergeCell ref="E6:F6"/>
    <mergeCell ref="G6:H6"/>
  </mergeCells>
  <printOptions horizontalCentered="1"/>
  <pageMargins left="0" right="0" top="0" bottom="0" header="0" footer="0"/>
  <pageSetup paperSize="9" scale="68" orientation="portrait" r:id="rId1"/>
  <headerFooter>
    <oddFooter>&amp;L&amp;"Times New Roman,курсив"&amp;9Путь к файлу:
&amp;Z&amp;F, 
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9"/>
  <sheetViews>
    <sheetView view="pageBreakPreview" zoomScale="120" zoomScaleNormal="100" zoomScaleSheetLayoutView="120" workbookViewId="0">
      <selection activeCell="H214" sqref="H214"/>
    </sheetView>
  </sheetViews>
  <sheetFormatPr defaultRowHeight="12.75" x14ac:dyDescent="0.2"/>
  <cols>
    <col min="1" max="1" width="22.28515625" customWidth="1"/>
    <col min="2" max="2" width="15.28515625" customWidth="1"/>
    <col min="3" max="3" width="11.28515625" customWidth="1"/>
    <col min="4" max="4" width="13.7109375" customWidth="1"/>
    <col min="5" max="5" width="14.5703125" customWidth="1"/>
    <col min="6" max="6" width="16.7109375" customWidth="1"/>
    <col min="7" max="7" width="10.85546875" customWidth="1"/>
  </cols>
  <sheetData>
    <row r="1" spans="1:7" x14ac:dyDescent="0.2">
      <c r="A1" s="134" t="s">
        <v>116</v>
      </c>
      <c r="B1" s="135"/>
      <c r="C1" s="135"/>
      <c r="D1" s="135"/>
      <c r="E1" s="135"/>
      <c r="F1" s="135"/>
      <c r="G1" s="135"/>
    </row>
    <row r="2" spans="1:7" ht="15" x14ac:dyDescent="0.25">
      <c r="A2" s="209" t="s">
        <v>117</v>
      </c>
      <c r="B2" s="209"/>
      <c r="C2" s="209"/>
      <c r="D2" s="209"/>
      <c r="E2" s="209"/>
      <c r="F2" s="209"/>
      <c r="G2" s="209"/>
    </row>
    <row r="3" spans="1:7" x14ac:dyDescent="0.2">
      <c r="A3" s="210" t="s">
        <v>118</v>
      </c>
      <c r="B3" s="210"/>
      <c r="C3" s="210"/>
      <c r="D3" s="210"/>
      <c r="E3" s="210"/>
      <c r="F3" s="210"/>
      <c r="G3" s="210"/>
    </row>
    <row r="4" spans="1:7" x14ac:dyDescent="0.2">
      <c r="A4" s="211" t="s">
        <v>119</v>
      </c>
      <c r="B4" s="211"/>
      <c r="C4" s="211"/>
      <c r="D4" s="211"/>
      <c r="E4" s="211"/>
      <c r="F4" s="211"/>
      <c r="G4" s="211"/>
    </row>
    <row r="5" spans="1:7" x14ac:dyDescent="0.2">
      <c r="A5" s="212" t="s">
        <v>120</v>
      </c>
      <c r="B5" s="212"/>
      <c r="C5" s="212"/>
      <c r="D5" s="212"/>
      <c r="E5" s="212"/>
      <c r="F5" s="212"/>
      <c r="G5" s="212"/>
    </row>
    <row r="6" spans="1:7" ht="13.5" thickBot="1" x14ac:dyDescent="0.25">
      <c r="A6" s="135"/>
      <c r="B6" s="135"/>
      <c r="C6" s="135"/>
      <c r="D6" s="135"/>
      <c r="E6" s="135"/>
      <c r="F6" s="135"/>
      <c r="G6" s="135"/>
    </row>
    <row r="7" spans="1:7" x14ac:dyDescent="0.2">
      <c r="A7" s="136" t="s">
        <v>121</v>
      </c>
      <c r="B7" s="213" t="s">
        <v>122</v>
      </c>
      <c r="C7" s="213"/>
      <c r="D7" s="214" t="s">
        <v>123</v>
      </c>
      <c r="E7" s="214"/>
      <c r="F7" s="215" t="s">
        <v>124</v>
      </c>
      <c r="G7" s="215"/>
    </row>
    <row r="8" spans="1:7" ht="13.5" thickBot="1" x14ac:dyDescent="0.25">
      <c r="A8" s="137"/>
      <c r="B8" s="138" t="s">
        <v>125</v>
      </c>
      <c r="C8" s="138" t="s">
        <v>126</v>
      </c>
      <c r="D8" s="139" t="s">
        <v>125</v>
      </c>
      <c r="E8" s="139" t="s">
        <v>126</v>
      </c>
      <c r="F8" s="139" t="s">
        <v>125</v>
      </c>
      <c r="G8" s="140" t="s">
        <v>126</v>
      </c>
    </row>
    <row r="9" spans="1:7" x14ac:dyDescent="0.2">
      <c r="A9" s="141" t="s">
        <v>127</v>
      </c>
      <c r="B9" s="142">
        <v>291357754.85000002</v>
      </c>
      <c r="C9" s="143"/>
      <c r="D9" s="142">
        <v>85925633.359999999</v>
      </c>
      <c r="E9" s="142">
        <v>70191445.400000006</v>
      </c>
      <c r="F9" s="142">
        <v>307091942.81</v>
      </c>
      <c r="G9" s="144"/>
    </row>
    <row r="10" spans="1:7" x14ac:dyDescent="0.2">
      <c r="A10" s="141" t="s">
        <v>128</v>
      </c>
      <c r="B10" s="142">
        <v>101660182.94</v>
      </c>
      <c r="C10" s="143"/>
      <c r="D10" s="142">
        <v>85784661.370000005</v>
      </c>
      <c r="E10" s="142">
        <v>69710368.049999997</v>
      </c>
      <c r="F10" s="142">
        <v>117734476.26000001</v>
      </c>
      <c r="G10" s="144"/>
    </row>
    <row r="11" spans="1:7" ht="24" x14ac:dyDescent="0.2">
      <c r="A11" s="145" t="s">
        <v>129</v>
      </c>
      <c r="B11" s="143"/>
      <c r="C11" s="143"/>
      <c r="D11" s="142">
        <v>2123.8000000000002</v>
      </c>
      <c r="E11" s="143"/>
      <c r="F11" s="142">
        <v>2123.8000000000002</v>
      </c>
      <c r="G11" s="144"/>
    </row>
    <row r="12" spans="1:7" x14ac:dyDescent="0.2">
      <c r="A12" s="146" t="s">
        <v>130</v>
      </c>
      <c r="B12" s="143"/>
      <c r="C12" s="143"/>
      <c r="D12" s="142">
        <v>2123.8000000000002</v>
      </c>
      <c r="E12" s="143"/>
      <c r="F12" s="142">
        <v>2123.8000000000002</v>
      </c>
      <c r="G12" s="144"/>
    </row>
    <row r="13" spans="1:7" ht="24" x14ac:dyDescent="0.2">
      <c r="A13" s="145" t="s">
        <v>131</v>
      </c>
      <c r="B13" s="142">
        <v>3311.94</v>
      </c>
      <c r="C13" s="143"/>
      <c r="D13" s="142">
        <v>2076.42</v>
      </c>
      <c r="E13" s="143"/>
      <c r="F13" s="142">
        <v>5388.36</v>
      </c>
      <c r="G13" s="144"/>
    </row>
    <row r="14" spans="1:7" ht="24" x14ac:dyDescent="0.2">
      <c r="A14" s="146" t="s">
        <v>132</v>
      </c>
      <c r="B14" s="142">
        <v>3311.94</v>
      </c>
      <c r="C14" s="143"/>
      <c r="D14" s="142">
        <v>2076.42</v>
      </c>
      <c r="E14" s="143"/>
      <c r="F14" s="142">
        <v>5388.36</v>
      </c>
      <c r="G14" s="144"/>
    </row>
    <row r="15" spans="1:7" ht="24" x14ac:dyDescent="0.2">
      <c r="A15" s="145" t="s">
        <v>133</v>
      </c>
      <c r="B15" s="143"/>
      <c r="C15" s="143"/>
      <c r="D15" s="142">
        <v>2635.14</v>
      </c>
      <c r="E15" s="143"/>
      <c r="F15" s="142">
        <v>2635.14</v>
      </c>
      <c r="G15" s="144"/>
    </row>
    <row r="16" spans="1:7" x14ac:dyDescent="0.2">
      <c r="A16" s="146" t="s">
        <v>130</v>
      </c>
      <c r="B16" s="143"/>
      <c r="C16" s="143"/>
      <c r="D16" s="142">
        <v>2635.14</v>
      </c>
      <c r="E16" s="143"/>
      <c r="F16" s="142">
        <v>2635.14</v>
      </c>
      <c r="G16" s="144"/>
    </row>
    <row r="17" spans="1:7" ht="36" x14ac:dyDescent="0.2">
      <c r="A17" s="145" t="s">
        <v>134</v>
      </c>
      <c r="B17" s="143"/>
      <c r="C17" s="143"/>
      <c r="D17" s="142">
        <v>1731.71</v>
      </c>
      <c r="E17" s="143"/>
      <c r="F17" s="142">
        <v>1731.71</v>
      </c>
      <c r="G17" s="144"/>
    </row>
    <row r="18" spans="1:7" x14ac:dyDescent="0.2">
      <c r="A18" s="146" t="s">
        <v>130</v>
      </c>
      <c r="B18" s="143"/>
      <c r="C18" s="143"/>
      <c r="D18" s="142">
        <v>1731.71</v>
      </c>
      <c r="E18" s="143"/>
      <c r="F18" s="142">
        <v>1731.71</v>
      </c>
      <c r="G18" s="144"/>
    </row>
    <row r="19" spans="1:7" ht="24" x14ac:dyDescent="0.2">
      <c r="A19" s="145" t="s">
        <v>135</v>
      </c>
      <c r="B19" s="143"/>
      <c r="C19" s="143"/>
      <c r="D19" s="142">
        <v>1630.84</v>
      </c>
      <c r="E19" s="143"/>
      <c r="F19" s="142">
        <v>1630.84</v>
      </c>
      <c r="G19" s="144"/>
    </row>
    <row r="20" spans="1:7" x14ac:dyDescent="0.2">
      <c r="A20" s="146" t="s">
        <v>136</v>
      </c>
      <c r="B20" s="143"/>
      <c r="C20" s="143"/>
      <c r="D20" s="142">
        <v>1630.84</v>
      </c>
      <c r="E20" s="143"/>
      <c r="F20" s="142">
        <v>1630.84</v>
      </c>
      <c r="G20" s="144"/>
    </row>
    <row r="21" spans="1:7" ht="24" x14ac:dyDescent="0.2">
      <c r="A21" s="145" t="s">
        <v>135</v>
      </c>
      <c r="B21" s="143"/>
      <c r="C21" s="143"/>
      <c r="D21" s="142">
        <v>1205.6600000000001</v>
      </c>
      <c r="E21" s="143"/>
      <c r="F21" s="142">
        <v>1205.6600000000001</v>
      </c>
      <c r="G21" s="144"/>
    </row>
    <row r="22" spans="1:7" x14ac:dyDescent="0.2">
      <c r="A22" s="146" t="s">
        <v>130</v>
      </c>
      <c r="B22" s="143"/>
      <c r="C22" s="143"/>
      <c r="D22" s="142">
        <v>1205.6600000000001</v>
      </c>
      <c r="E22" s="143"/>
      <c r="F22" s="142">
        <v>1205.6600000000001</v>
      </c>
      <c r="G22" s="144"/>
    </row>
    <row r="23" spans="1:7" ht="24" x14ac:dyDescent="0.2">
      <c r="A23" s="145" t="s">
        <v>137</v>
      </c>
      <c r="B23" s="142">
        <v>6140.75</v>
      </c>
      <c r="C23" s="143"/>
      <c r="D23" s="142">
        <v>3848.97</v>
      </c>
      <c r="E23" s="142">
        <v>6140.75</v>
      </c>
      <c r="F23" s="142">
        <v>3848.97</v>
      </c>
      <c r="G23" s="144"/>
    </row>
    <row r="24" spans="1:7" ht="24" x14ac:dyDescent="0.2">
      <c r="A24" s="146" t="s">
        <v>138</v>
      </c>
      <c r="B24" s="142">
        <v>6140.75</v>
      </c>
      <c r="C24" s="143"/>
      <c r="D24" s="142">
        <v>3848.97</v>
      </c>
      <c r="E24" s="142">
        <v>6140.75</v>
      </c>
      <c r="F24" s="142">
        <v>3848.97</v>
      </c>
      <c r="G24" s="144"/>
    </row>
    <row r="25" spans="1:7" ht="24" x14ac:dyDescent="0.2">
      <c r="A25" s="145" t="s">
        <v>139</v>
      </c>
      <c r="B25" s="142">
        <v>1398.89</v>
      </c>
      <c r="C25" s="143"/>
      <c r="D25" s="147">
        <v>993.14</v>
      </c>
      <c r="E25" s="142">
        <v>1398.89</v>
      </c>
      <c r="F25" s="147">
        <v>993.14</v>
      </c>
      <c r="G25" s="144"/>
    </row>
    <row r="26" spans="1:7" ht="24" x14ac:dyDescent="0.2">
      <c r="A26" s="146" t="s">
        <v>140</v>
      </c>
      <c r="B26" s="142">
        <v>1398.89</v>
      </c>
      <c r="C26" s="143"/>
      <c r="D26" s="147">
        <v>993.14</v>
      </c>
      <c r="E26" s="142">
        <v>1398.89</v>
      </c>
      <c r="F26" s="147">
        <v>993.14</v>
      </c>
      <c r="G26" s="144"/>
    </row>
    <row r="27" spans="1:7" x14ac:dyDescent="0.2">
      <c r="A27" s="145" t="s">
        <v>141</v>
      </c>
      <c r="B27" s="142">
        <v>4115.1499999999996</v>
      </c>
      <c r="C27" s="143"/>
      <c r="D27" s="142">
        <v>4364.58</v>
      </c>
      <c r="E27" s="142">
        <v>4115.1499999999996</v>
      </c>
      <c r="F27" s="142">
        <v>4364.58</v>
      </c>
      <c r="G27" s="144"/>
    </row>
    <row r="28" spans="1:7" ht="24" x14ac:dyDescent="0.2">
      <c r="A28" s="146" t="s">
        <v>142</v>
      </c>
      <c r="B28" s="142">
        <v>4115.1499999999996</v>
      </c>
      <c r="C28" s="143"/>
      <c r="D28" s="142">
        <v>4364.58</v>
      </c>
      <c r="E28" s="142">
        <v>4115.1499999999996</v>
      </c>
      <c r="F28" s="142">
        <v>4364.58</v>
      </c>
      <c r="G28" s="144"/>
    </row>
    <row r="29" spans="1:7" ht="24" x14ac:dyDescent="0.2">
      <c r="A29" s="145" t="s">
        <v>143</v>
      </c>
      <c r="B29" s="143"/>
      <c r="C29" s="143"/>
      <c r="D29" s="142">
        <v>2055.1799999999998</v>
      </c>
      <c r="E29" s="143"/>
      <c r="F29" s="142">
        <v>2055.1799999999998</v>
      </c>
      <c r="G29" s="144"/>
    </row>
    <row r="30" spans="1:7" x14ac:dyDescent="0.2">
      <c r="A30" s="146" t="s">
        <v>130</v>
      </c>
      <c r="B30" s="143"/>
      <c r="C30" s="143"/>
      <c r="D30" s="142">
        <v>2055.1799999999998</v>
      </c>
      <c r="E30" s="143"/>
      <c r="F30" s="142">
        <v>2055.1799999999998</v>
      </c>
      <c r="G30" s="144"/>
    </row>
    <row r="31" spans="1:7" ht="24" x14ac:dyDescent="0.2">
      <c r="A31" s="145" t="s">
        <v>144</v>
      </c>
      <c r="B31" s="143"/>
      <c r="C31" s="143"/>
      <c r="D31" s="142">
        <v>1978.4</v>
      </c>
      <c r="E31" s="143"/>
      <c r="F31" s="142">
        <v>1978.4</v>
      </c>
      <c r="G31" s="144"/>
    </row>
    <row r="32" spans="1:7" x14ac:dyDescent="0.2">
      <c r="A32" s="146" t="s">
        <v>130</v>
      </c>
      <c r="B32" s="143"/>
      <c r="C32" s="143"/>
      <c r="D32" s="142">
        <v>1978.4</v>
      </c>
      <c r="E32" s="143"/>
      <c r="F32" s="142">
        <v>1978.4</v>
      </c>
      <c r="G32" s="144"/>
    </row>
    <row r="33" spans="1:7" ht="24" x14ac:dyDescent="0.2">
      <c r="A33" s="145" t="s">
        <v>145</v>
      </c>
      <c r="B33" s="142">
        <v>4328.62</v>
      </c>
      <c r="C33" s="143"/>
      <c r="D33" s="142">
        <v>2858.96</v>
      </c>
      <c r="E33" s="142">
        <v>4328.62</v>
      </c>
      <c r="F33" s="142">
        <v>2858.96</v>
      </c>
      <c r="G33" s="144"/>
    </row>
    <row r="34" spans="1:7" ht="24" x14ac:dyDescent="0.2">
      <c r="A34" s="146" t="s">
        <v>146</v>
      </c>
      <c r="B34" s="142">
        <v>4328.62</v>
      </c>
      <c r="C34" s="143"/>
      <c r="D34" s="142">
        <v>2858.96</v>
      </c>
      <c r="E34" s="142">
        <v>4328.62</v>
      </c>
      <c r="F34" s="142">
        <v>2858.96</v>
      </c>
      <c r="G34" s="144"/>
    </row>
    <row r="35" spans="1:7" ht="24" x14ac:dyDescent="0.2">
      <c r="A35" s="145" t="s">
        <v>147</v>
      </c>
      <c r="B35" s="142">
        <v>6134.25</v>
      </c>
      <c r="C35" s="143"/>
      <c r="D35" s="142">
        <v>3844.07</v>
      </c>
      <c r="E35" s="142">
        <v>6134.25</v>
      </c>
      <c r="F35" s="142">
        <v>3844.07</v>
      </c>
      <c r="G35" s="144"/>
    </row>
    <row r="36" spans="1:7" ht="24" x14ac:dyDescent="0.2">
      <c r="A36" s="146" t="s">
        <v>148</v>
      </c>
      <c r="B36" s="142">
        <v>6134.25</v>
      </c>
      <c r="C36" s="143"/>
      <c r="D36" s="142">
        <v>3844.07</v>
      </c>
      <c r="E36" s="142">
        <v>6134.25</v>
      </c>
      <c r="F36" s="142">
        <v>3844.07</v>
      </c>
      <c r="G36" s="144"/>
    </row>
    <row r="37" spans="1:7" ht="24" x14ac:dyDescent="0.2">
      <c r="A37" s="145" t="s">
        <v>149</v>
      </c>
      <c r="B37" s="142">
        <v>5916.27</v>
      </c>
      <c r="C37" s="143"/>
      <c r="D37" s="142">
        <v>3708.48</v>
      </c>
      <c r="E37" s="142">
        <v>5916.27</v>
      </c>
      <c r="F37" s="142">
        <v>3708.48</v>
      </c>
      <c r="G37" s="144"/>
    </row>
    <row r="38" spans="1:7" ht="24" x14ac:dyDescent="0.2">
      <c r="A38" s="146" t="s">
        <v>150</v>
      </c>
      <c r="B38" s="142">
        <v>5916.27</v>
      </c>
      <c r="C38" s="143"/>
      <c r="D38" s="142">
        <v>3708.48</v>
      </c>
      <c r="E38" s="142">
        <v>5916.27</v>
      </c>
      <c r="F38" s="142">
        <v>3708.48</v>
      </c>
      <c r="G38" s="144"/>
    </row>
    <row r="39" spans="1:7" ht="24" x14ac:dyDescent="0.2">
      <c r="A39" s="145" t="s">
        <v>151</v>
      </c>
      <c r="B39" s="143"/>
      <c r="C39" s="143"/>
      <c r="D39" s="142">
        <v>1775.82</v>
      </c>
      <c r="E39" s="143"/>
      <c r="F39" s="142">
        <v>1775.82</v>
      </c>
      <c r="G39" s="144"/>
    </row>
    <row r="40" spans="1:7" x14ac:dyDescent="0.2">
      <c r="A40" s="146" t="s">
        <v>130</v>
      </c>
      <c r="B40" s="143"/>
      <c r="C40" s="143"/>
      <c r="D40" s="142">
        <v>1775.82</v>
      </c>
      <c r="E40" s="143"/>
      <c r="F40" s="142">
        <v>1775.82</v>
      </c>
      <c r="G40" s="144"/>
    </row>
    <row r="41" spans="1:7" ht="24" x14ac:dyDescent="0.2">
      <c r="A41" s="145" t="s">
        <v>152</v>
      </c>
      <c r="B41" s="142">
        <v>1307.5899999999999</v>
      </c>
      <c r="C41" s="143"/>
      <c r="D41" s="147">
        <v>950.67</v>
      </c>
      <c r="E41" s="143"/>
      <c r="F41" s="142">
        <v>2258.2600000000002</v>
      </c>
      <c r="G41" s="144"/>
    </row>
    <row r="42" spans="1:7" ht="24" x14ac:dyDescent="0.2">
      <c r="A42" s="146" t="s">
        <v>153</v>
      </c>
      <c r="B42" s="142">
        <v>1307.5899999999999</v>
      </c>
      <c r="C42" s="143"/>
      <c r="D42" s="147">
        <v>950.67</v>
      </c>
      <c r="E42" s="143"/>
      <c r="F42" s="142">
        <v>2258.2600000000002</v>
      </c>
      <c r="G42" s="144"/>
    </row>
    <row r="43" spans="1:7" ht="24" x14ac:dyDescent="0.2">
      <c r="A43" s="145" t="s">
        <v>154</v>
      </c>
      <c r="B43" s="142">
        <v>10630.42</v>
      </c>
      <c r="C43" s="143"/>
      <c r="D43" s="142">
        <v>6688.33</v>
      </c>
      <c r="E43" s="142">
        <v>10630.42</v>
      </c>
      <c r="F43" s="142">
        <v>6688.33</v>
      </c>
      <c r="G43" s="144"/>
    </row>
    <row r="44" spans="1:7" ht="24" x14ac:dyDescent="0.2">
      <c r="A44" s="146" t="s">
        <v>155</v>
      </c>
      <c r="B44" s="142">
        <v>10630.42</v>
      </c>
      <c r="C44" s="143"/>
      <c r="D44" s="142">
        <v>6688.33</v>
      </c>
      <c r="E44" s="142">
        <v>10630.42</v>
      </c>
      <c r="F44" s="142">
        <v>6688.33</v>
      </c>
      <c r="G44" s="144"/>
    </row>
    <row r="45" spans="1:7" ht="24" x14ac:dyDescent="0.2">
      <c r="A45" s="145" t="s">
        <v>156</v>
      </c>
      <c r="B45" s="142">
        <v>3141.8</v>
      </c>
      <c r="C45" s="143"/>
      <c r="D45" s="142">
        <v>2406.0700000000002</v>
      </c>
      <c r="E45" s="142">
        <v>3141.8</v>
      </c>
      <c r="F45" s="142">
        <v>2406.0700000000002</v>
      </c>
      <c r="G45" s="144"/>
    </row>
    <row r="46" spans="1:7" ht="24" x14ac:dyDescent="0.2">
      <c r="A46" s="146" t="s">
        <v>157</v>
      </c>
      <c r="B46" s="142">
        <v>3141.8</v>
      </c>
      <c r="C46" s="143"/>
      <c r="D46" s="142">
        <v>2406.0700000000002</v>
      </c>
      <c r="E46" s="142">
        <v>3141.8</v>
      </c>
      <c r="F46" s="142">
        <v>2406.0700000000002</v>
      </c>
      <c r="G46" s="144"/>
    </row>
    <row r="47" spans="1:7" ht="24" x14ac:dyDescent="0.2">
      <c r="A47" s="145" t="s">
        <v>158</v>
      </c>
      <c r="B47" s="142">
        <v>9111.09</v>
      </c>
      <c r="C47" s="143"/>
      <c r="D47" s="142">
        <v>5721.18</v>
      </c>
      <c r="E47" s="142">
        <v>9111.09</v>
      </c>
      <c r="F47" s="142">
        <v>5721.18</v>
      </c>
      <c r="G47" s="144"/>
    </row>
    <row r="48" spans="1:7" ht="24" x14ac:dyDescent="0.2">
      <c r="A48" s="146" t="s">
        <v>159</v>
      </c>
      <c r="B48" s="142">
        <v>9111.09</v>
      </c>
      <c r="C48" s="143"/>
      <c r="D48" s="142">
        <v>5721.18</v>
      </c>
      <c r="E48" s="142">
        <v>9111.09</v>
      </c>
      <c r="F48" s="142">
        <v>5721.18</v>
      </c>
      <c r="G48" s="144"/>
    </row>
    <row r="49" spans="1:7" ht="24" x14ac:dyDescent="0.2">
      <c r="A49" s="145" t="s">
        <v>160</v>
      </c>
      <c r="B49" s="142">
        <v>10858.16</v>
      </c>
      <c r="C49" s="143"/>
      <c r="D49" s="142">
        <v>7073.88</v>
      </c>
      <c r="E49" s="142">
        <v>10858.16</v>
      </c>
      <c r="F49" s="142">
        <v>7073.88</v>
      </c>
      <c r="G49" s="144"/>
    </row>
    <row r="50" spans="1:7" ht="24" x14ac:dyDescent="0.2">
      <c r="A50" s="146" t="s">
        <v>161</v>
      </c>
      <c r="B50" s="142">
        <v>10858.16</v>
      </c>
      <c r="C50" s="143"/>
      <c r="D50" s="142">
        <v>7073.88</v>
      </c>
      <c r="E50" s="142">
        <v>10858.16</v>
      </c>
      <c r="F50" s="142">
        <v>7073.88</v>
      </c>
      <c r="G50" s="144"/>
    </row>
    <row r="51" spans="1:7" ht="24" x14ac:dyDescent="0.2">
      <c r="A51" s="145" t="s">
        <v>162</v>
      </c>
      <c r="B51" s="142">
        <v>3871.52</v>
      </c>
      <c r="C51" s="143"/>
      <c r="D51" s="142">
        <v>2373.75</v>
      </c>
      <c r="E51" s="142">
        <v>3871.52</v>
      </c>
      <c r="F51" s="142">
        <v>2373.75</v>
      </c>
      <c r="G51" s="144"/>
    </row>
    <row r="52" spans="1:7" ht="24" x14ac:dyDescent="0.2">
      <c r="A52" s="146" t="s">
        <v>163</v>
      </c>
      <c r="B52" s="142">
        <v>3871.52</v>
      </c>
      <c r="C52" s="143"/>
      <c r="D52" s="142">
        <v>2373.75</v>
      </c>
      <c r="E52" s="142">
        <v>3871.52</v>
      </c>
      <c r="F52" s="142">
        <v>2373.75</v>
      </c>
      <c r="G52" s="144"/>
    </row>
    <row r="53" spans="1:7" ht="36" x14ac:dyDescent="0.2">
      <c r="A53" s="145" t="s">
        <v>164</v>
      </c>
      <c r="B53" s="143"/>
      <c r="C53" s="143"/>
      <c r="D53" s="142">
        <v>2388.1</v>
      </c>
      <c r="E53" s="143"/>
      <c r="F53" s="142">
        <v>2388.1</v>
      </c>
      <c r="G53" s="144"/>
    </row>
    <row r="54" spans="1:7" x14ac:dyDescent="0.2">
      <c r="A54" s="146" t="s">
        <v>136</v>
      </c>
      <c r="B54" s="143"/>
      <c r="C54" s="143"/>
      <c r="D54" s="142">
        <v>2388.1</v>
      </c>
      <c r="E54" s="143"/>
      <c r="F54" s="142">
        <v>2388.1</v>
      </c>
      <c r="G54" s="144"/>
    </row>
    <row r="55" spans="1:7" ht="24" x14ac:dyDescent="0.2">
      <c r="A55" s="145" t="s">
        <v>165</v>
      </c>
      <c r="B55" s="143"/>
      <c r="C55" s="143"/>
      <c r="D55" s="142">
        <v>2760.94</v>
      </c>
      <c r="E55" s="143"/>
      <c r="F55" s="142">
        <v>2760.94</v>
      </c>
      <c r="G55" s="144"/>
    </row>
    <row r="56" spans="1:7" x14ac:dyDescent="0.2">
      <c r="A56" s="146" t="s">
        <v>130</v>
      </c>
      <c r="B56" s="143"/>
      <c r="C56" s="143"/>
      <c r="D56" s="142">
        <v>2760.94</v>
      </c>
      <c r="E56" s="143"/>
      <c r="F56" s="142">
        <v>2760.94</v>
      </c>
      <c r="G56" s="144"/>
    </row>
    <row r="57" spans="1:7" ht="35.25" customHeight="1" x14ac:dyDescent="0.2">
      <c r="A57" s="145" t="s">
        <v>166</v>
      </c>
      <c r="B57" s="142">
        <v>25897.43</v>
      </c>
      <c r="C57" s="143"/>
      <c r="D57" s="142">
        <v>12572.66</v>
      </c>
      <c r="E57" s="142">
        <v>25897.43</v>
      </c>
      <c r="F57" s="142">
        <v>12572.66</v>
      </c>
      <c r="G57" s="144"/>
    </row>
    <row r="58" spans="1:7" ht="35.25" customHeight="1" x14ac:dyDescent="0.2">
      <c r="A58" s="146" t="s">
        <v>167</v>
      </c>
      <c r="B58" s="142">
        <v>25897.43</v>
      </c>
      <c r="C58" s="143"/>
      <c r="D58" s="142">
        <v>12572.66</v>
      </c>
      <c r="E58" s="142">
        <v>25897.43</v>
      </c>
      <c r="F58" s="142">
        <v>12572.66</v>
      </c>
      <c r="G58" s="144"/>
    </row>
    <row r="59" spans="1:7" ht="35.25" customHeight="1" x14ac:dyDescent="0.2">
      <c r="A59" s="145" t="s">
        <v>168</v>
      </c>
      <c r="B59" s="142">
        <v>1607175.69</v>
      </c>
      <c r="C59" s="143"/>
      <c r="D59" s="142">
        <v>2286615.5499999998</v>
      </c>
      <c r="E59" s="142">
        <v>2236054.71</v>
      </c>
      <c r="F59" s="142">
        <v>1657736.53</v>
      </c>
      <c r="G59" s="144"/>
    </row>
    <row r="60" spans="1:7" ht="35.25" customHeight="1" x14ac:dyDescent="0.2">
      <c r="A60" s="146" t="s">
        <v>169</v>
      </c>
      <c r="B60" s="142">
        <v>1607175.69</v>
      </c>
      <c r="C60" s="143"/>
      <c r="D60" s="142">
        <v>2286615.5499999998</v>
      </c>
      <c r="E60" s="142">
        <v>2236054.71</v>
      </c>
      <c r="F60" s="142">
        <v>1657736.53</v>
      </c>
      <c r="G60" s="144"/>
    </row>
    <row r="61" spans="1:7" ht="35.25" customHeight="1" x14ac:dyDescent="0.2">
      <c r="A61" s="145" t="s">
        <v>170</v>
      </c>
      <c r="B61" s="142">
        <v>1548.89</v>
      </c>
      <c r="C61" s="143"/>
      <c r="D61" s="142">
        <v>1394.96</v>
      </c>
      <c r="E61" s="142">
        <v>1548.89</v>
      </c>
      <c r="F61" s="142">
        <v>1394.96</v>
      </c>
      <c r="G61" s="144"/>
    </row>
    <row r="62" spans="1:7" ht="35.25" customHeight="1" x14ac:dyDescent="0.2">
      <c r="A62" s="146" t="s">
        <v>171</v>
      </c>
      <c r="B62" s="142">
        <v>1548.89</v>
      </c>
      <c r="C62" s="143"/>
      <c r="D62" s="142">
        <v>1394.96</v>
      </c>
      <c r="E62" s="142">
        <v>1548.89</v>
      </c>
      <c r="F62" s="142">
        <v>1394.96</v>
      </c>
      <c r="G62" s="144"/>
    </row>
    <row r="63" spans="1:7" ht="35.25" customHeight="1" x14ac:dyDescent="0.2">
      <c r="A63" s="145" t="s">
        <v>172</v>
      </c>
      <c r="B63" s="142">
        <v>2365.75</v>
      </c>
      <c r="C63" s="143"/>
      <c r="D63" s="142">
        <v>1123.73</v>
      </c>
      <c r="E63" s="143"/>
      <c r="F63" s="142">
        <v>3489.48</v>
      </c>
      <c r="G63" s="144"/>
    </row>
    <row r="64" spans="1:7" ht="35.25" customHeight="1" x14ac:dyDescent="0.2">
      <c r="A64" s="146" t="s">
        <v>173</v>
      </c>
      <c r="B64" s="142">
        <v>2365.75</v>
      </c>
      <c r="C64" s="143"/>
      <c r="D64" s="142">
        <v>1123.73</v>
      </c>
      <c r="E64" s="143"/>
      <c r="F64" s="142">
        <v>3489.48</v>
      </c>
      <c r="G64" s="144"/>
    </row>
    <row r="65" spans="1:7" ht="35.25" customHeight="1" x14ac:dyDescent="0.2">
      <c r="A65" s="145" t="s">
        <v>174</v>
      </c>
      <c r="B65" s="142">
        <v>36449.35</v>
      </c>
      <c r="C65" s="143"/>
      <c r="D65" s="142">
        <v>17695.189999999999</v>
      </c>
      <c r="E65" s="142">
        <v>27377.8</v>
      </c>
      <c r="F65" s="142">
        <v>26766.74</v>
      </c>
      <c r="G65" s="144"/>
    </row>
    <row r="66" spans="1:7" ht="35.25" customHeight="1" x14ac:dyDescent="0.2">
      <c r="A66" s="146" t="s">
        <v>175</v>
      </c>
      <c r="B66" s="142">
        <v>36449.35</v>
      </c>
      <c r="C66" s="143"/>
      <c r="D66" s="142">
        <v>17695.189999999999</v>
      </c>
      <c r="E66" s="142">
        <v>27377.8</v>
      </c>
      <c r="F66" s="142">
        <v>26766.74</v>
      </c>
      <c r="G66" s="144"/>
    </row>
    <row r="67" spans="1:7" ht="35.25" customHeight="1" x14ac:dyDescent="0.2">
      <c r="A67" s="145" t="s">
        <v>176</v>
      </c>
      <c r="B67" s="142">
        <v>2456178.5699999998</v>
      </c>
      <c r="C67" s="143"/>
      <c r="D67" s="142">
        <v>820624.77</v>
      </c>
      <c r="E67" s="142">
        <v>550000</v>
      </c>
      <c r="F67" s="142">
        <v>2726803.34</v>
      </c>
      <c r="G67" s="144"/>
    </row>
    <row r="68" spans="1:7" ht="35.25" customHeight="1" x14ac:dyDescent="0.2">
      <c r="A68" s="146" t="s">
        <v>177</v>
      </c>
      <c r="B68" s="142">
        <v>2456178.5699999998</v>
      </c>
      <c r="C68" s="143"/>
      <c r="D68" s="142">
        <v>820624.77</v>
      </c>
      <c r="E68" s="142">
        <v>550000</v>
      </c>
      <c r="F68" s="142">
        <v>2726803.34</v>
      </c>
      <c r="G68" s="144"/>
    </row>
    <row r="69" spans="1:7" ht="35.25" customHeight="1" x14ac:dyDescent="0.2">
      <c r="A69" s="145" t="s">
        <v>178</v>
      </c>
      <c r="B69" s="142">
        <v>80168.91</v>
      </c>
      <c r="C69" s="143"/>
      <c r="D69" s="142">
        <v>67655.95</v>
      </c>
      <c r="E69" s="142">
        <v>40084.449999999997</v>
      </c>
      <c r="F69" s="142">
        <v>107740.41</v>
      </c>
      <c r="G69" s="144"/>
    </row>
    <row r="70" spans="1:7" ht="35.25" customHeight="1" x14ac:dyDescent="0.2">
      <c r="A70" s="146" t="s">
        <v>179</v>
      </c>
      <c r="B70" s="142">
        <v>80168.91</v>
      </c>
      <c r="C70" s="143"/>
      <c r="D70" s="142">
        <v>67655.95</v>
      </c>
      <c r="E70" s="142">
        <v>40084.449999999997</v>
      </c>
      <c r="F70" s="142">
        <v>107740.41</v>
      </c>
      <c r="G70" s="144"/>
    </row>
    <row r="71" spans="1:7" ht="35.25" customHeight="1" x14ac:dyDescent="0.2">
      <c r="A71" s="145" t="s">
        <v>180</v>
      </c>
      <c r="B71" s="142">
        <v>46668.74</v>
      </c>
      <c r="C71" s="143"/>
      <c r="D71" s="142">
        <v>34602.35</v>
      </c>
      <c r="E71" s="143"/>
      <c r="F71" s="142">
        <v>81271.09</v>
      </c>
      <c r="G71" s="144"/>
    </row>
    <row r="72" spans="1:7" ht="35.25" customHeight="1" x14ac:dyDescent="0.2">
      <c r="A72" s="146" t="s">
        <v>181</v>
      </c>
      <c r="B72" s="142">
        <v>46668.74</v>
      </c>
      <c r="C72" s="143"/>
      <c r="D72" s="142">
        <v>34602.35</v>
      </c>
      <c r="E72" s="143"/>
      <c r="F72" s="142">
        <v>81271.09</v>
      </c>
      <c r="G72" s="144"/>
    </row>
    <row r="73" spans="1:7" ht="35.25" customHeight="1" x14ac:dyDescent="0.2">
      <c r="A73" s="145" t="s">
        <v>182</v>
      </c>
      <c r="B73" s="142">
        <v>382272.15</v>
      </c>
      <c r="C73" s="143"/>
      <c r="D73" s="142">
        <v>504810.21</v>
      </c>
      <c r="E73" s="142">
        <v>382272.15</v>
      </c>
      <c r="F73" s="142">
        <v>504810.21</v>
      </c>
      <c r="G73" s="144"/>
    </row>
    <row r="74" spans="1:7" ht="35.25" customHeight="1" x14ac:dyDescent="0.2">
      <c r="A74" s="146" t="s">
        <v>183</v>
      </c>
      <c r="B74" s="142">
        <v>382272.15</v>
      </c>
      <c r="C74" s="143"/>
      <c r="D74" s="142">
        <v>504810.21</v>
      </c>
      <c r="E74" s="142">
        <v>382272.15</v>
      </c>
      <c r="F74" s="142">
        <v>504810.21</v>
      </c>
      <c r="G74" s="144"/>
    </row>
    <row r="75" spans="1:7" ht="35.25" customHeight="1" x14ac:dyDescent="0.2">
      <c r="A75" s="145" t="s">
        <v>184</v>
      </c>
      <c r="B75" s="142">
        <v>74747503.870000005</v>
      </c>
      <c r="C75" s="143"/>
      <c r="D75" s="142">
        <v>72939702.939999998</v>
      </c>
      <c r="E75" s="142">
        <v>57658489.210000001</v>
      </c>
      <c r="F75" s="142">
        <v>90028717.599999994</v>
      </c>
      <c r="G75" s="144"/>
    </row>
    <row r="76" spans="1:7" ht="36" x14ac:dyDescent="0.2">
      <c r="A76" s="146" t="s">
        <v>185</v>
      </c>
      <c r="B76" s="142">
        <v>5520678.8600000003</v>
      </c>
      <c r="C76" s="143"/>
      <c r="D76" s="142">
        <v>5859503.8600000003</v>
      </c>
      <c r="E76" s="142">
        <v>5520678.8600000003</v>
      </c>
      <c r="F76" s="142">
        <v>5859503.8600000003</v>
      </c>
      <c r="G76" s="144"/>
    </row>
    <row r="77" spans="1:7" ht="36" x14ac:dyDescent="0.2">
      <c r="A77" s="146" t="s">
        <v>186</v>
      </c>
      <c r="B77" s="142">
        <v>39226530.380000003</v>
      </c>
      <c r="C77" s="143"/>
      <c r="D77" s="142">
        <v>41439109.130000003</v>
      </c>
      <c r="E77" s="142">
        <v>39173487.789999999</v>
      </c>
      <c r="F77" s="142">
        <v>41492151.719999999</v>
      </c>
      <c r="G77" s="144"/>
    </row>
    <row r="78" spans="1:7" ht="36" x14ac:dyDescent="0.2">
      <c r="A78" s="146" t="s">
        <v>187</v>
      </c>
      <c r="B78" s="142">
        <v>24186581.530000001</v>
      </c>
      <c r="C78" s="143"/>
      <c r="D78" s="142">
        <v>25641089.949999999</v>
      </c>
      <c r="E78" s="142">
        <v>12964322.560000001</v>
      </c>
      <c r="F78" s="142">
        <v>36863348.920000002</v>
      </c>
      <c r="G78" s="144"/>
    </row>
    <row r="79" spans="1:7" ht="48" x14ac:dyDescent="0.2">
      <c r="A79" s="146" t="s">
        <v>188</v>
      </c>
      <c r="B79" s="142">
        <v>892507.47</v>
      </c>
      <c r="C79" s="143"/>
      <c r="D79" s="143"/>
      <c r="E79" s="143"/>
      <c r="F79" s="142">
        <v>892507.47</v>
      </c>
      <c r="G79" s="144"/>
    </row>
    <row r="80" spans="1:7" ht="59.25" customHeight="1" x14ac:dyDescent="0.2">
      <c r="A80" s="146" t="s">
        <v>189</v>
      </c>
      <c r="B80" s="142">
        <v>737824.44</v>
      </c>
      <c r="C80" s="143"/>
      <c r="D80" s="143"/>
      <c r="E80" s="143"/>
      <c r="F80" s="142">
        <v>737824.44</v>
      </c>
      <c r="G80" s="144"/>
    </row>
    <row r="81" spans="1:7" ht="60" x14ac:dyDescent="0.2">
      <c r="A81" s="146" t="s">
        <v>190</v>
      </c>
      <c r="B81" s="142">
        <v>4183381.19</v>
      </c>
      <c r="C81" s="143"/>
      <c r="D81" s="143"/>
      <c r="E81" s="143"/>
      <c r="F81" s="142">
        <v>4183381.19</v>
      </c>
      <c r="G81" s="144"/>
    </row>
    <row r="82" spans="1:7" ht="20.25" customHeight="1" x14ac:dyDescent="0.2">
      <c r="A82" s="145" t="s">
        <v>191</v>
      </c>
      <c r="B82" s="142">
        <v>21617.55</v>
      </c>
      <c r="C82" s="143"/>
      <c r="D82" s="142">
        <v>16555.03</v>
      </c>
      <c r="E82" s="142">
        <v>21617.55</v>
      </c>
      <c r="F82" s="142">
        <v>16555.03</v>
      </c>
      <c r="G82" s="144"/>
    </row>
    <row r="83" spans="1:7" ht="35.25" customHeight="1" x14ac:dyDescent="0.2">
      <c r="A83" s="146" t="s">
        <v>192</v>
      </c>
      <c r="B83" s="142">
        <v>21617.55</v>
      </c>
      <c r="C83" s="143"/>
      <c r="D83" s="142">
        <v>16555.03</v>
      </c>
      <c r="E83" s="142">
        <v>21617.55</v>
      </c>
      <c r="F83" s="142">
        <v>16555.03</v>
      </c>
      <c r="G83" s="144"/>
    </row>
    <row r="84" spans="1:7" ht="51" customHeight="1" x14ac:dyDescent="0.2">
      <c r="A84" s="145" t="s">
        <v>193</v>
      </c>
      <c r="B84" s="142">
        <v>363094.55</v>
      </c>
      <c r="C84" s="143"/>
      <c r="D84" s="142">
        <v>90640.25</v>
      </c>
      <c r="E84" s="143"/>
      <c r="F84" s="142">
        <v>453734.8</v>
      </c>
      <c r="G84" s="144"/>
    </row>
    <row r="85" spans="1:7" ht="41.25" customHeight="1" x14ac:dyDescent="0.2">
      <c r="A85" s="146" t="s">
        <v>194</v>
      </c>
      <c r="B85" s="142">
        <v>38323.25</v>
      </c>
      <c r="C85" s="143"/>
      <c r="D85" s="143"/>
      <c r="E85" s="143"/>
      <c r="F85" s="142">
        <v>38323.25</v>
      </c>
      <c r="G85" s="144"/>
    </row>
    <row r="86" spans="1:7" ht="48" x14ac:dyDescent="0.2">
      <c r="A86" s="146" t="s">
        <v>195</v>
      </c>
      <c r="B86" s="142">
        <v>260392.14</v>
      </c>
      <c r="C86" s="143"/>
      <c r="D86" s="142">
        <v>90640.25</v>
      </c>
      <c r="E86" s="143"/>
      <c r="F86" s="142">
        <v>351032.39</v>
      </c>
      <c r="G86" s="144"/>
    </row>
    <row r="87" spans="1:7" ht="37.5" customHeight="1" x14ac:dyDescent="0.2">
      <c r="A87" s="146" t="s">
        <v>196</v>
      </c>
      <c r="B87" s="142">
        <v>64379.16</v>
      </c>
      <c r="C87" s="143"/>
      <c r="D87" s="143"/>
      <c r="E87" s="143"/>
      <c r="F87" s="142">
        <v>64379.16</v>
      </c>
      <c r="G87" s="144"/>
    </row>
    <row r="88" spans="1:7" ht="35.25" customHeight="1" x14ac:dyDescent="0.2">
      <c r="A88" s="145" t="s">
        <v>197</v>
      </c>
      <c r="B88" s="142">
        <v>183017.04</v>
      </c>
      <c r="C88" s="143"/>
      <c r="D88" s="142">
        <v>215668.58</v>
      </c>
      <c r="E88" s="142">
        <v>183017.04</v>
      </c>
      <c r="F88" s="142">
        <v>215668.58</v>
      </c>
      <c r="G88" s="144"/>
    </row>
    <row r="89" spans="1:7" ht="24" x14ac:dyDescent="0.2">
      <c r="A89" s="146" t="s">
        <v>198</v>
      </c>
      <c r="B89" s="142">
        <v>183017.04</v>
      </c>
      <c r="C89" s="143"/>
      <c r="D89" s="142">
        <v>215668.58</v>
      </c>
      <c r="E89" s="142">
        <v>183017.04</v>
      </c>
      <c r="F89" s="142">
        <v>215668.58</v>
      </c>
      <c r="G89" s="144"/>
    </row>
    <row r="90" spans="1:7" x14ac:dyDescent="0.2">
      <c r="A90" s="145" t="s">
        <v>199</v>
      </c>
      <c r="B90" s="142">
        <v>1274249.48</v>
      </c>
      <c r="C90" s="143"/>
      <c r="D90" s="142">
        <v>668751</v>
      </c>
      <c r="E90" s="142">
        <v>829281.16</v>
      </c>
      <c r="F90" s="142">
        <v>1113719.32</v>
      </c>
      <c r="G90" s="144"/>
    </row>
    <row r="91" spans="1:7" ht="41.25" customHeight="1" x14ac:dyDescent="0.2">
      <c r="A91" s="146" t="s">
        <v>200</v>
      </c>
      <c r="B91" s="142">
        <v>1274249.48</v>
      </c>
      <c r="C91" s="143"/>
      <c r="D91" s="142">
        <v>668751</v>
      </c>
      <c r="E91" s="142">
        <v>829281.16</v>
      </c>
      <c r="F91" s="142">
        <v>1113719.32</v>
      </c>
      <c r="G91" s="144"/>
    </row>
    <row r="92" spans="1:7" ht="48" customHeight="1" x14ac:dyDescent="0.2">
      <c r="A92" s="145" t="s">
        <v>201</v>
      </c>
      <c r="B92" s="142">
        <v>638021.35</v>
      </c>
      <c r="C92" s="143"/>
      <c r="D92" s="142">
        <v>357845</v>
      </c>
      <c r="E92" s="142">
        <v>453751.58</v>
      </c>
      <c r="F92" s="142">
        <v>542114.77</v>
      </c>
      <c r="G92" s="144"/>
    </row>
    <row r="93" spans="1:7" ht="105" customHeight="1" x14ac:dyDescent="0.2">
      <c r="A93" s="146" t="s">
        <v>202</v>
      </c>
      <c r="B93" s="142">
        <v>638021.35</v>
      </c>
      <c r="C93" s="143"/>
      <c r="D93" s="142">
        <v>357845</v>
      </c>
      <c r="E93" s="142">
        <v>453751.58</v>
      </c>
      <c r="F93" s="142">
        <v>542114.77</v>
      </c>
      <c r="G93" s="144"/>
    </row>
    <row r="94" spans="1:7" x14ac:dyDescent="0.2">
      <c r="A94" s="145" t="s">
        <v>203</v>
      </c>
      <c r="B94" s="142">
        <v>2091241.89</v>
      </c>
      <c r="C94" s="143"/>
      <c r="D94" s="142">
        <v>1564471.32</v>
      </c>
      <c r="E94" s="142">
        <v>966099.54</v>
      </c>
      <c r="F94" s="142">
        <v>2689613.67</v>
      </c>
      <c r="G94" s="144"/>
    </row>
    <row r="95" spans="1:7" ht="24" x14ac:dyDescent="0.2">
      <c r="A95" s="146" t="s">
        <v>204</v>
      </c>
      <c r="B95" s="142">
        <v>2091241.89</v>
      </c>
      <c r="C95" s="143"/>
      <c r="D95" s="142">
        <v>1564471.32</v>
      </c>
      <c r="E95" s="142">
        <v>966099.54</v>
      </c>
      <c r="F95" s="142">
        <v>2689613.67</v>
      </c>
      <c r="G95" s="144"/>
    </row>
    <row r="96" spans="1:7" x14ac:dyDescent="0.2">
      <c r="A96" s="145" t="s">
        <v>205</v>
      </c>
      <c r="B96" s="142">
        <v>87477.11</v>
      </c>
      <c r="C96" s="143"/>
      <c r="D96" s="142">
        <v>73823.87</v>
      </c>
      <c r="E96" s="142">
        <v>87879</v>
      </c>
      <c r="F96" s="142">
        <v>73421.98</v>
      </c>
      <c r="G96" s="144"/>
    </row>
    <row r="97" spans="1:7" ht="24" x14ac:dyDescent="0.2">
      <c r="A97" s="146" t="s">
        <v>206</v>
      </c>
      <c r="B97" s="142">
        <v>87477.11</v>
      </c>
      <c r="C97" s="143"/>
      <c r="D97" s="142">
        <v>73823.87</v>
      </c>
      <c r="E97" s="142">
        <v>87879</v>
      </c>
      <c r="F97" s="142">
        <v>73421.98</v>
      </c>
      <c r="G97" s="144"/>
    </row>
    <row r="98" spans="1:7" ht="24" x14ac:dyDescent="0.2">
      <c r="A98" s="145" t="s">
        <v>207</v>
      </c>
      <c r="B98" s="143"/>
      <c r="C98" s="143"/>
      <c r="D98" s="142">
        <v>7901.43</v>
      </c>
      <c r="E98" s="143"/>
      <c r="F98" s="142">
        <v>7901.43</v>
      </c>
      <c r="G98" s="144"/>
    </row>
    <row r="99" spans="1:7" ht="24" x14ac:dyDescent="0.2">
      <c r="A99" s="146" t="s">
        <v>208</v>
      </c>
      <c r="B99" s="143"/>
      <c r="C99" s="143"/>
      <c r="D99" s="142">
        <v>3364.04</v>
      </c>
      <c r="E99" s="143"/>
      <c r="F99" s="142">
        <v>3364.04</v>
      </c>
      <c r="G99" s="144"/>
    </row>
    <row r="100" spans="1:7" ht="24" x14ac:dyDescent="0.2">
      <c r="A100" s="146" t="s">
        <v>209</v>
      </c>
      <c r="B100" s="143"/>
      <c r="C100" s="143"/>
      <c r="D100" s="142">
        <v>4537.3900000000003</v>
      </c>
      <c r="E100" s="143"/>
      <c r="F100" s="142">
        <v>4537.3900000000003</v>
      </c>
      <c r="G100" s="144"/>
    </row>
    <row r="101" spans="1:7" ht="33.75" customHeight="1" x14ac:dyDescent="0.2">
      <c r="A101" s="145" t="s">
        <v>210</v>
      </c>
      <c r="B101" s="142">
        <v>16427.97</v>
      </c>
      <c r="C101" s="143"/>
      <c r="D101" s="142">
        <v>12580.85</v>
      </c>
      <c r="E101" s="142">
        <v>16427.97</v>
      </c>
      <c r="F101" s="142">
        <v>12580.85</v>
      </c>
      <c r="G101" s="144"/>
    </row>
    <row r="102" spans="1:7" ht="24" x14ac:dyDescent="0.2">
      <c r="A102" s="146" t="s">
        <v>211</v>
      </c>
      <c r="B102" s="142">
        <v>16427.97</v>
      </c>
      <c r="C102" s="143"/>
      <c r="D102" s="142">
        <v>12580.85</v>
      </c>
      <c r="E102" s="142">
        <v>16427.97</v>
      </c>
      <c r="F102" s="142">
        <v>12580.85</v>
      </c>
      <c r="G102" s="144"/>
    </row>
    <row r="103" spans="1:7" ht="36" x14ac:dyDescent="0.2">
      <c r="A103" s="145" t="s">
        <v>212</v>
      </c>
      <c r="B103" s="142">
        <v>421967.01</v>
      </c>
      <c r="C103" s="143"/>
      <c r="D103" s="142">
        <v>162147.88</v>
      </c>
      <c r="E103" s="143"/>
      <c r="F103" s="142">
        <v>584114.89</v>
      </c>
      <c r="G103" s="144"/>
    </row>
    <row r="104" spans="1:7" ht="30" customHeight="1" x14ac:dyDescent="0.2">
      <c r="A104" s="146" t="s">
        <v>213</v>
      </c>
      <c r="B104" s="142">
        <v>421967.01</v>
      </c>
      <c r="C104" s="143"/>
      <c r="D104" s="142">
        <v>162147.88</v>
      </c>
      <c r="E104" s="143"/>
      <c r="F104" s="142">
        <v>584114.89</v>
      </c>
      <c r="G104" s="144"/>
    </row>
    <row r="105" spans="1:7" x14ac:dyDescent="0.2">
      <c r="A105" s="145" t="s">
        <v>214</v>
      </c>
      <c r="B105" s="142">
        <v>1812319.53</v>
      </c>
      <c r="C105" s="143"/>
      <c r="D105" s="142">
        <v>1237753.1499999999</v>
      </c>
      <c r="E105" s="142">
        <v>916809.62</v>
      </c>
      <c r="F105" s="142">
        <v>2133263.06</v>
      </c>
      <c r="G105" s="144"/>
    </row>
    <row r="106" spans="1:7" ht="36" x14ac:dyDescent="0.2">
      <c r="A106" s="146" t="s">
        <v>215</v>
      </c>
      <c r="B106" s="142">
        <v>1812319.53</v>
      </c>
      <c r="C106" s="143"/>
      <c r="D106" s="142">
        <v>1237753.1499999999</v>
      </c>
      <c r="E106" s="142">
        <v>916809.62</v>
      </c>
      <c r="F106" s="142">
        <v>2133263.06</v>
      </c>
      <c r="G106" s="144"/>
    </row>
    <row r="107" spans="1:7" ht="24" customHeight="1" x14ac:dyDescent="0.2">
      <c r="A107" s="145" t="s">
        <v>216</v>
      </c>
      <c r="B107" s="142">
        <v>30632.3</v>
      </c>
      <c r="C107" s="143"/>
      <c r="D107" s="143"/>
      <c r="E107" s="143"/>
      <c r="F107" s="142">
        <v>30632.3</v>
      </c>
      <c r="G107" s="144"/>
    </row>
    <row r="108" spans="1:7" ht="36.75" customHeight="1" x14ac:dyDescent="0.2">
      <c r="A108" s="146" t="s">
        <v>217</v>
      </c>
      <c r="B108" s="142">
        <v>30632.3</v>
      </c>
      <c r="C108" s="143"/>
      <c r="D108" s="143"/>
      <c r="E108" s="143"/>
      <c r="F108" s="142">
        <v>30632.3</v>
      </c>
      <c r="G108" s="144"/>
    </row>
    <row r="109" spans="1:7" ht="36" x14ac:dyDescent="0.2">
      <c r="A109" s="145" t="s">
        <v>218</v>
      </c>
      <c r="B109" s="142">
        <v>5834314.0899999999</v>
      </c>
      <c r="C109" s="143"/>
      <c r="D109" s="142">
        <v>1060925.4399999999</v>
      </c>
      <c r="E109" s="142">
        <v>530314.16</v>
      </c>
      <c r="F109" s="142">
        <v>6364925.3700000001</v>
      </c>
      <c r="G109" s="144"/>
    </row>
    <row r="110" spans="1:7" ht="24" x14ac:dyDescent="0.2">
      <c r="A110" s="146" t="s">
        <v>219</v>
      </c>
      <c r="B110" s="142">
        <v>5834314.0899999999</v>
      </c>
      <c r="C110" s="143"/>
      <c r="D110" s="142">
        <v>1060925.4399999999</v>
      </c>
      <c r="E110" s="142">
        <v>530314.16</v>
      </c>
      <c r="F110" s="142">
        <v>6364925.3700000001</v>
      </c>
      <c r="G110" s="144"/>
    </row>
    <row r="111" spans="1:7" x14ac:dyDescent="0.2">
      <c r="A111" s="145" t="s">
        <v>220</v>
      </c>
      <c r="B111" s="142">
        <v>98484.68</v>
      </c>
      <c r="C111" s="143"/>
      <c r="D111" s="142">
        <v>124173.38</v>
      </c>
      <c r="E111" s="142">
        <v>98603.61</v>
      </c>
      <c r="F111" s="142">
        <v>124054.45</v>
      </c>
      <c r="G111" s="144"/>
    </row>
    <row r="112" spans="1:7" ht="42" customHeight="1" x14ac:dyDescent="0.2">
      <c r="A112" s="146" t="s">
        <v>221</v>
      </c>
      <c r="B112" s="142">
        <v>98484.68</v>
      </c>
      <c r="C112" s="143"/>
      <c r="D112" s="142">
        <v>124173.38</v>
      </c>
      <c r="E112" s="142">
        <v>98603.61</v>
      </c>
      <c r="F112" s="142">
        <v>124054.45</v>
      </c>
      <c r="G112" s="144"/>
    </row>
    <row r="113" spans="1:7" ht="24" x14ac:dyDescent="0.2">
      <c r="A113" s="145" t="s">
        <v>222</v>
      </c>
      <c r="B113" s="142">
        <v>804025.32</v>
      </c>
      <c r="C113" s="143"/>
      <c r="D113" s="142">
        <v>639426.27</v>
      </c>
      <c r="E113" s="142">
        <v>241353.23</v>
      </c>
      <c r="F113" s="142">
        <v>1202098.3600000001</v>
      </c>
      <c r="G113" s="144"/>
    </row>
    <row r="114" spans="1:7" ht="29.25" customHeight="1" x14ac:dyDescent="0.2">
      <c r="A114" s="146" t="s">
        <v>223</v>
      </c>
      <c r="B114" s="142">
        <v>804025.32</v>
      </c>
      <c r="C114" s="143"/>
      <c r="D114" s="142">
        <v>639426.27</v>
      </c>
      <c r="E114" s="142">
        <v>241353.23</v>
      </c>
      <c r="F114" s="142">
        <v>1202098.3600000001</v>
      </c>
      <c r="G114" s="144"/>
    </row>
    <row r="115" spans="1:7" x14ac:dyDescent="0.2">
      <c r="A115" s="145" t="s">
        <v>224</v>
      </c>
      <c r="B115" s="142">
        <v>55709.17</v>
      </c>
      <c r="C115" s="143"/>
      <c r="D115" s="142">
        <v>47770.31</v>
      </c>
      <c r="E115" s="142">
        <v>55709.17</v>
      </c>
      <c r="F115" s="142">
        <v>47770.31</v>
      </c>
      <c r="G115" s="144"/>
    </row>
    <row r="116" spans="1:7" ht="24" x14ac:dyDescent="0.2">
      <c r="A116" s="146" t="s">
        <v>225</v>
      </c>
      <c r="B116" s="142">
        <v>55709.17</v>
      </c>
      <c r="C116" s="143"/>
      <c r="D116" s="142">
        <v>47770.31</v>
      </c>
      <c r="E116" s="142">
        <v>55709.17</v>
      </c>
      <c r="F116" s="142">
        <v>47770.31</v>
      </c>
      <c r="G116" s="144"/>
    </row>
    <row r="117" spans="1:7" ht="24" x14ac:dyDescent="0.2">
      <c r="A117" s="145" t="s">
        <v>226</v>
      </c>
      <c r="B117" s="142">
        <v>8434178.1799999997</v>
      </c>
      <c r="C117" s="143"/>
      <c r="D117" s="142">
        <v>2715867.38</v>
      </c>
      <c r="E117" s="142">
        <v>4322132.8600000003</v>
      </c>
      <c r="F117" s="142">
        <v>6827912.7000000002</v>
      </c>
      <c r="G117" s="144"/>
    </row>
    <row r="118" spans="1:7" ht="36" x14ac:dyDescent="0.2">
      <c r="A118" s="146" t="s">
        <v>227</v>
      </c>
      <c r="B118" s="142">
        <v>5130956.4400000004</v>
      </c>
      <c r="C118" s="143"/>
      <c r="D118" s="142">
        <v>1580005.45</v>
      </c>
      <c r="E118" s="142">
        <v>2471881.9300000002</v>
      </c>
      <c r="F118" s="142">
        <v>4239079.96</v>
      </c>
      <c r="G118" s="144"/>
    </row>
    <row r="119" spans="1:7" ht="36" x14ac:dyDescent="0.2">
      <c r="A119" s="146" t="s">
        <v>228</v>
      </c>
      <c r="B119" s="142">
        <v>3303221.74</v>
      </c>
      <c r="C119" s="143"/>
      <c r="D119" s="142">
        <v>1135861.93</v>
      </c>
      <c r="E119" s="142">
        <v>1850250.93</v>
      </c>
      <c r="F119" s="142">
        <v>2588832.7400000002</v>
      </c>
      <c r="G119" s="144"/>
    </row>
    <row r="120" spans="1:7" x14ac:dyDescent="0.2">
      <c r="A120" s="145" t="s">
        <v>229</v>
      </c>
      <c r="B120" s="142">
        <v>36909.919999999998</v>
      </c>
      <c r="C120" s="143"/>
      <c r="D120" s="142">
        <v>34367.83</v>
      </c>
      <c r="E120" s="143"/>
      <c r="F120" s="142">
        <v>71277.75</v>
      </c>
      <c r="G120" s="144"/>
    </row>
    <row r="121" spans="1:7" ht="24" x14ac:dyDescent="0.2">
      <c r="A121" s="146" t="s">
        <v>230</v>
      </c>
      <c r="B121" s="142">
        <v>36909.919999999998</v>
      </c>
      <c r="C121" s="143"/>
      <c r="D121" s="142">
        <v>34367.83</v>
      </c>
      <c r="E121" s="143"/>
      <c r="F121" s="142">
        <v>71277.75</v>
      </c>
      <c r="G121" s="144"/>
    </row>
    <row r="122" spans="1:7" x14ac:dyDescent="0.2">
      <c r="A122" s="141" t="s">
        <v>231</v>
      </c>
      <c r="B122" s="142">
        <v>144653.70000000001</v>
      </c>
      <c r="C122" s="143"/>
      <c r="D122" s="142">
        <v>140971.99</v>
      </c>
      <c r="E122" s="142">
        <v>141853.70000000001</v>
      </c>
      <c r="F122" s="142">
        <v>143771.99</v>
      </c>
      <c r="G122" s="144"/>
    </row>
    <row r="123" spans="1:7" x14ac:dyDescent="0.2">
      <c r="A123" s="145" t="s">
        <v>232</v>
      </c>
      <c r="B123" s="142">
        <v>141853.70000000001</v>
      </c>
      <c r="C123" s="143"/>
      <c r="D123" s="142">
        <v>137611.99</v>
      </c>
      <c r="E123" s="142">
        <v>141853.70000000001</v>
      </c>
      <c r="F123" s="142">
        <v>137611.99</v>
      </c>
      <c r="G123" s="144"/>
    </row>
    <row r="124" spans="1:7" ht="35.25" customHeight="1" x14ac:dyDescent="0.2">
      <c r="A124" s="146" t="s">
        <v>233</v>
      </c>
      <c r="B124" s="142">
        <v>96200.98</v>
      </c>
      <c r="C124" s="143"/>
      <c r="D124" s="142">
        <v>91394.76</v>
      </c>
      <c r="E124" s="142">
        <v>96200.98</v>
      </c>
      <c r="F124" s="142">
        <v>91394.76</v>
      </c>
      <c r="G124" s="144"/>
    </row>
    <row r="125" spans="1:7" ht="39" customHeight="1" x14ac:dyDescent="0.2">
      <c r="A125" s="146" t="s">
        <v>234</v>
      </c>
      <c r="B125" s="142">
        <v>45652.72</v>
      </c>
      <c r="C125" s="143"/>
      <c r="D125" s="142">
        <v>46217.23</v>
      </c>
      <c r="E125" s="142">
        <v>45652.72</v>
      </c>
      <c r="F125" s="142">
        <v>46217.23</v>
      </c>
      <c r="G125" s="144"/>
    </row>
    <row r="126" spans="1:7" ht="21.75" customHeight="1" x14ac:dyDescent="0.2">
      <c r="A126" s="145" t="s">
        <v>235</v>
      </c>
      <c r="B126" s="142">
        <v>2800</v>
      </c>
      <c r="C126" s="143"/>
      <c r="D126" s="142">
        <v>3360</v>
      </c>
      <c r="E126" s="143"/>
      <c r="F126" s="142">
        <v>6160</v>
      </c>
      <c r="G126" s="144"/>
    </row>
    <row r="127" spans="1:7" ht="33" customHeight="1" x14ac:dyDescent="0.2">
      <c r="A127" s="146" t="s">
        <v>236</v>
      </c>
      <c r="B127" s="142">
        <v>2800</v>
      </c>
      <c r="C127" s="143"/>
      <c r="D127" s="142">
        <v>3360</v>
      </c>
      <c r="E127" s="143"/>
      <c r="F127" s="142">
        <v>6160</v>
      </c>
      <c r="G127" s="144"/>
    </row>
    <row r="128" spans="1:7" x14ac:dyDescent="0.2">
      <c r="A128" s="141" t="s">
        <v>237</v>
      </c>
      <c r="B128" s="142">
        <v>189552918.21000001</v>
      </c>
      <c r="C128" s="143"/>
      <c r="D128" s="143"/>
      <c r="E128" s="142">
        <v>339223.65</v>
      </c>
      <c r="F128" s="142">
        <v>189213694.56</v>
      </c>
      <c r="G128" s="144"/>
    </row>
    <row r="129" spans="1:7" x14ac:dyDescent="0.2">
      <c r="A129" s="145" t="s">
        <v>238</v>
      </c>
      <c r="B129" s="142">
        <v>731583.32</v>
      </c>
      <c r="C129" s="143"/>
      <c r="D129" s="143"/>
      <c r="E129" s="143"/>
      <c r="F129" s="142">
        <v>731583.32</v>
      </c>
      <c r="G129" s="144"/>
    </row>
    <row r="130" spans="1:7" ht="24" x14ac:dyDescent="0.2">
      <c r="A130" s="146" t="s">
        <v>239</v>
      </c>
      <c r="B130" s="142">
        <v>731583.32</v>
      </c>
      <c r="C130" s="143"/>
      <c r="D130" s="143"/>
      <c r="E130" s="143"/>
      <c r="F130" s="142">
        <v>731583.32</v>
      </c>
      <c r="G130" s="144"/>
    </row>
    <row r="131" spans="1:7" ht="24" x14ac:dyDescent="0.2">
      <c r="A131" s="145" t="s">
        <v>240</v>
      </c>
      <c r="B131" s="142">
        <v>185899187.22999999</v>
      </c>
      <c r="C131" s="143"/>
      <c r="D131" s="143"/>
      <c r="E131" s="142">
        <v>284707.71999999997</v>
      </c>
      <c r="F131" s="142">
        <v>185614479.50999999</v>
      </c>
      <c r="G131" s="144"/>
    </row>
    <row r="132" spans="1:7" ht="36" x14ac:dyDescent="0.2">
      <c r="A132" s="146" t="s">
        <v>241</v>
      </c>
      <c r="B132" s="142">
        <v>3801866.48</v>
      </c>
      <c r="C132" s="143"/>
      <c r="D132" s="143"/>
      <c r="E132" s="143"/>
      <c r="F132" s="142">
        <v>3801866.48</v>
      </c>
      <c r="G132" s="144"/>
    </row>
    <row r="133" spans="1:7" ht="36" x14ac:dyDescent="0.2">
      <c r="A133" s="146" t="s">
        <v>242</v>
      </c>
      <c r="B133" s="142">
        <v>23186755.82</v>
      </c>
      <c r="C133" s="143"/>
      <c r="D133" s="143"/>
      <c r="E133" s="142">
        <v>284707.71999999997</v>
      </c>
      <c r="F133" s="142">
        <v>22902048.100000001</v>
      </c>
      <c r="G133" s="144"/>
    </row>
    <row r="134" spans="1:7" ht="48" x14ac:dyDescent="0.2">
      <c r="A134" s="146" t="s">
        <v>243</v>
      </c>
      <c r="B134" s="142">
        <v>158910564.93000001</v>
      </c>
      <c r="C134" s="143"/>
      <c r="D134" s="143"/>
      <c r="E134" s="143"/>
      <c r="F134" s="142">
        <v>158910564.93000001</v>
      </c>
      <c r="G134" s="144"/>
    </row>
    <row r="135" spans="1:7" x14ac:dyDescent="0.2">
      <c r="A135" s="145" t="s">
        <v>203</v>
      </c>
      <c r="B135" s="142">
        <v>219681.44</v>
      </c>
      <c r="C135" s="143"/>
      <c r="D135" s="143"/>
      <c r="E135" s="142">
        <v>2655</v>
      </c>
      <c r="F135" s="142">
        <v>217026.44</v>
      </c>
      <c r="G135" s="144"/>
    </row>
    <row r="136" spans="1:7" x14ac:dyDescent="0.2">
      <c r="A136" s="146" t="s">
        <v>181</v>
      </c>
      <c r="B136" s="142">
        <v>219681.44</v>
      </c>
      <c r="C136" s="143"/>
      <c r="D136" s="143"/>
      <c r="E136" s="142">
        <v>2655</v>
      </c>
      <c r="F136" s="142">
        <v>217026.44</v>
      </c>
      <c r="G136" s="144"/>
    </row>
    <row r="137" spans="1:7" ht="24" x14ac:dyDescent="0.2">
      <c r="A137" s="145" t="s">
        <v>207</v>
      </c>
      <c r="B137" s="142">
        <v>51860.93</v>
      </c>
      <c r="C137" s="143"/>
      <c r="D137" s="143"/>
      <c r="E137" s="142">
        <v>51860.93</v>
      </c>
      <c r="F137" s="143"/>
      <c r="G137" s="144"/>
    </row>
    <row r="138" spans="1:7" x14ac:dyDescent="0.2">
      <c r="A138" s="146" t="s">
        <v>244</v>
      </c>
      <c r="B138" s="142">
        <v>51860.93</v>
      </c>
      <c r="C138" s="143"/>
      <c r="D138" s="143"/>
      <c r="E138" s="142">
        <v>51860.93</v>
      </c>
      <c r="F138" s="143"/>
      <c r="G138" s="144"/>
    </row>
    <row r="139" spans="1:7" x14ac:dyDescent="0.2">
      <c r="A139" s="145" t="s">
        <v>245</v>
      </c>
      <c r="B139" s="142">
        <v>1877683.91</v>
      </c>
      <c r="C139" s="143"/>
      <c r="D139" s="143"/>
      <c r="E139" s="143"/>
      <c r="F139" s="142">
        <v>1877683.91</v>
      </c>
      <c r="G139" s="144"/>
    </row>
    <row r="140" spans="1:7" ht="24" x14ac:dyDescent="0.2">
      <c r="A140" s="146" t="s">
        <v>246</v>
      </c>
      <c r="B140" s="142">
        <v>1877683.91</v>
      </c>
      <c r="C140" s="143"/>
      <c r="D140" s="143"/>
      <c r="E140" s="143"/>
      <c r="F140" s="142">
        <v>1877683.91</v>
      </c>
      <c r="G140" s="144"/>
    </row>
    <row r="141" spans="1:7" x14ac:dyDescent="0.2">
      <c r="A141" s="145" t="s">
        <v>247</v>
      </c>
      <c r="B141" s="142">
        <v>772921.38</v>
      </c>
      <c r="C141" s="143"/>
      <c r="D141" s="143"/>
      <c r="E141" s="143"/>
      <c r="F141" s="142">
        <v>772921.38</v>
      </c>
      <c r="G141" s="144"/>
    </row>
    <row r="142" spans="1:7" ht="24" x14ac:dyDescent="0.2">
      <c r="A142" s="146" t="s">
        <v>248</v>
      </c>
      <c r="B142" s="142">
        <v>33788.28</v>
      </c>
      <c r="C142" s="143"/>
      <c r="D142" s="143"/>
      <c r="E142" s="143"/>
      <c r="F142" s="142">
        <v>33788.28</v>
      </c>
      <c r="G142" s="144"/>
    </row>
    <row r="143" spans="1:7" ht="36" x14ac:dyDescent="0.2">
      <c r="A143" s="146" t="s">
        <v>249</v>
      </c>
      <c r="B143" s="142">
        <v>739133.1</v>
      </c>
      <c r="C143" s="143"/>
      <c r="D143" s="143"/>
      <c r="E143" s="143"/>
      <c r="F143" s="142">
        <v>739133.1</v>
      </c>
      <c r="G143" s="144"/>
    </row>
    <row r="144" spans="1:7" x14ac:dyDescent="0.2">
      <c r="A144" s="141" t="s">
        <v>250</v>
      </c>
      <c r="B144" s="143"/>
      <c r="C144" s="142">
        <v>120615.9</v>
      </c>
      <c r="D144" s="142">
        <v>629399.84</v>
      </c>
      <c r="E144" s="142">
        <v>629399.84</v>
      </c>
      <c r="F144" s="143"/>
      <c r="G144" s="148">
        <v>120615.9</v>
      </c>
    </row>
    <row r="145" spans="1:7" x14ac:dyDescent="0.2">
      <c r="A145" s="145" t="s">
        <v>168</v>
      </c>
      <c r="B145" s="143"/>
      <c r="C145" s="143"/>
      <c r="D145" s="142">
        <v>628879.02</v>
      </c>
      <c r="E145" s="142">
        <v>628879.02</v>
      </c>
      <c r="F145" s="143"/>
      <c r="G145" s="144"/>
    </row>
    <row r="146" spans="1:7" ht="24" x14ac:dyDescent="0.2">
      <c r="A146" s="146" t="s">
        <v>169</v>
      </c>
      <c r="B146" s="143"/>
      <c r="C146" s="143"/>
      <c r="D146" s="142">
        <v>628879.02</v>
      </c>
      <c r="E146" s="142">
        <v>628879.02</v>
      </c>
      <c r="F146" s="143"/>
      <c r="G146" s="144"/>
    </row>
    <row r="147" spans="1:7" x14ac:dyDescent="0.2">
      <c r="A147" s="145" t="s">
        <v>251</v>
      </c>
      <c r="B147" s="143"/>
      <c r="C147" s="142">
        <v>120615.9</v>
      </c>
      <c r="D147" s="143"/>
      <c r="E147" s="143"/>
      <c r="F147" s="143"/>
      <c r="G147" s="148">
        <v>120615.9</v>
      </c>
    </row>
    <row r="148" spans="1:7" ht="24" x14ac:dyDescent="0.2">
      <c r="A148" s="146" t="s">
        <v>252</v>
      </c>
      <c r="B148" s="143"/>
      <c r="C148" s="142">
        <v>120615.9</v>
      </c>
      <c r="D148" s="143"/>
      <c r="E148" s="143"/>
      <c r="F148" s="143"/>
      <c r="G148" s="148">
        <v>120615.9</v>
      </c>
    </row>
    <row r="149" spans="1:7" x14ac:dyDescent="0.2">
      <c r="A149" s="145" t="s">
        <v>205</v>
      </c>
      <c r="B149" s="143"/>
      <c r="C149" s="143"/>
      <c r="D149" s="147">
        <v>401.89</v>
      </c>
      <c r="E149" s="147">
        <v>401.89</v>
      </c>
      <c r="F149" s="143"/>
      <c r="G149" s="144"/>
    </row>
    <row r="150" spans="1:7" ht="24" x14ac:dyDescent="0.2">
      <c r="A150" s="146" t="s">
        <v>206</v>
      </c>
      <c r="B150" s="143"/>
      <c r="C150" s="143"/>
      <c r="D150" s="147">
        <v>401.89</v>
      </c>
      <c r="E150" s="147">
        <v>401.89</v>
      </c>
      <c r="F150" s="143"/>
      <c r="G150" s="144"/>
    </row>
    <row r="151" spans="1:7" x14ac:dyDescent="0.2">
      <c r="A151" s="145" t="s">
        <v>220</v>
      </c>
      <c r="B151" s="143"/>
      <c r="C151" s="143"/>
      <c r="D151" s="147">
        <v>118.93</v>
      </c>
      <c r="E151" s="147">
        <v>118.93</v>
      </c>
      <c r="F151" s="143"/>
      <c r="G151" s="144"/>
    </row>
    <row r="152" spans="1:7" ht="36.75" thickBot="1" x14ac:dyDescent="0.25">
      <c r="A152" s="146" t="s">
        <v>221</v>
      </c>
      <c r="B152" s="143"/>
      <c r="C152" s="143"/>
      <c r="D152" s="147">
        <v>118.93</v>
      </c>
      <c r="E152" s="147">
        <v>118.93</v>
      </c>
      <c r="F152" s="143"/>
      <c r="G152" s="144"/>
    </row>
    <row r="153" spans="1:7" ht="13.5" thickBot="1" x14ac:dyDescent="0.25">
      <c r="A153" s="149" t="s">
        <v>253</v>
      </c>
      <c r="B153" s="150">
        <v>291237138.94999999</v>
      </c>
      <c r="C153" s="151"/>
      <c r="D153" s="150">
        <v>86555033.200000003</v>
      </c>
      <c r="E153" s="150">
        <v>70820845.239999995</v>
      </c>
      <c r="F153" s="150">
        <v>306971326.91000003</v>
      </c>
      <c r="G153" s="152"/>
    </row>
    <row r="154" spans="1:7" x14ac:dyDescent="0.2">
      <c r="A154" s="153"/>
      <c r="B154" s="153"/>
      <c r="C154" s="153"/>
      <c r="D154" s="153"/>
      <c r="E154" s="153"/>
      <c r="F154" s="153"/>
      <c r="G154" s="153"/>
    </row>
    <row r="155" spans="1:7" x14ac:dyDescent="0.2">
      <c r="A155" s="135"/>
      <c r="B155" s="135"/>
      <c r="C155" s="135"/>
      <c r="D155" s="135"/>
      <c r="E155" s="135"/>
      <c r="F155" s="135"/>
      <c r="G155" s="135"/>
    </row>
    <row r="156" spans="1:7" x14ac:dyDescent="0.2">
      <c r="A156" s="135"/>
      <c r="B156" s="135"/>
      <c r="C156" s="135"/>
      <c r="D156" s="135"/>
      <c r="E156" s="135"/>
      <c r="F156" s="135"/>
      <c r="G156" s="135"/>
    </row>
    <row r="157" spans="1:7" x14ac:dyDescent="0.2">
      <c r="A157" s="135"/>
      <c r="B157" s="135"/>
      <c r="C157" s="135"/>
      <c r="D157" s="135"/>
      <c r="E157" s="135"/>
      <c r="F157" s="135"/>
      <c r="G157" s="135"/>
    </row>
    <row r="158" spans="1:7" x14ac:dyDescent="0.2">
      <c r="A158" s="135"/>
      <c r="B158" s="135"/>
      <c r="C158" s="135"/>
      <c r="D158" s="135"/>
      <c r="E158" s="135"/>
      <c r="F158" s="135"/>
      <c r="G158" s="135"/>
    </row>
    <row r="159" spans="1:7" x14ac:dyDescent="0.2">
      <c r="A159" s="135"/>
      <c r="B159" s="135"/>
      <c r="C159" s="135"/>
      <c r="D159" s="135"/>
      <c r="E159" s="135"/>
      <c r="F159" s="135"/>
      <c r="G159" s="135"/>
    </row>
    <row r="160" spans="1:7" x14ac:dyDescent="0.2">
      <c r="A160" s="135"/>
      <c r="B160" s="135"/>
      <c r="C160" s="135"/>
      <c r="D160" s="135"/>
      <c r="E160" s="135"/>
      <c r="F160" s="135"/>
      <c r="G160" s="135"/>
    </row>
    <row r="161" spans="1:7" x14ac:dyDescent="0.2">
      <c r="A161" s="135"/>
      <c r="B161" s="135"/>
      <c r="C161" s="135"/>
      <c r="D161" s="135"/>
      <c r="E161" s="135"/>
      <c r="F161" s="135"/>
      <c r="G161" s="135"/>
    </row>
    <row r="162" spans="1:7" x14ac:dyDescent="0.2">
      <c r="A162" s="135"/>
      <c r="B162" s="135"/>
      <c r="C162" s="135"/>
      <c r="D162" s="135"/>
      <c r="E162" s="135"/>
      <c r="F162" s="135"/>
      <c r="G162" s="135"/>
    </row>
    <row r="163" spans="1:7" x14ac:dyDescent="0.2">
      <c r="A163" s="135"/>
      <c r="B163" s="135"/>
      <c r="C163" s="135"/>
      <c r="D163" s="135"/>
      <c r="E163" s="135"/>
      <c r="F163" s="135"/>
      <c r="G163" s="135"/>
    </row>
    <row r="164" spans="1:7" x14ac:dyDescent="0.2">
      <c r="A164" s="135"/>
      <c r="B164" s="135"/>
      <c r="C164" s="135"/>
      <c r="D164" s="135"/>
      <c r="E164" s="135"/>
      <c r="F164" s="135"/>
      <c r="G164" s="135"/>
    </row>
    <row r="165" spans="1:7" x14ac:dyDescent="0.2">
      <c r="A165" s="135"/>
      <c r="B165" s="135"/>
      <c r="C165" s="135"/>
      <c r="D165" s="135"/>
      <c r="E165" s="135"/>
      <c r="F165" s="135"/>
      <c r="G165" s="135"/>
    </row>
    <row r="166" spans="1:7" x14ac:dyDescent="0.2">
      <c r="A166" s="135"/>
      <c r="B166" s="135"/>
      <c r="C166" s="135"/>
      <c r="D166" s="135"/>
      <c r="E166" s="135"/>
      <c r="F166" s="135"/>
      <c r="G166" s="135"/>
    </row>
    <row r="167" spans="1:7" x14ac:dyDescent="0.2">
      <c r="A167" s="135"/>
      <c r="B167" s="135"/>
      <c r="C167" s="135"/>
      <c r="D167" s="135"/>
      <c r="E167" s="135"/>
      <c r="F167" s="135"/>
      <c r="G167" s="135"/>
    </row>
    <row r="168" spans="1:7" x14ac:dyDescent="0.2">
      <c r="A168" s="135"/>
      <c r="B168" s="135"/>
      <c r="C168" s="135"/>
      <c r="D168" s="135"/>
      <c r="E168" s="135"/>
      <c r="F168" s="135"/>
      <c r="G168" s="135"/>
    </row>
    <row r="169" spans="1:7" x14ac:dyDescent="0.2">
      <c r="A169" s="135"/>
      <c r="B169" s="135"/>
      <c r="C169" s="135"/>
      <c r="D169" s="135"/>
      <c r="E169" s="135"/>
      <c r="F169" s="135"/>
      <c r="G169" s="135"/>
    </row>
    <row r="170" spans="1:7" x14ac:dyDescent="0.2">
      <c r="A170" s="135"/>
      <c r="B170" s="135"/>
      <c r="C170" s="135"/>
      <c r="D170" s="135"/>
      <c r="E170" s="135"/>
      <c r="F170" s="135"/>
      <c r="G170" s="135"/>
    </row>
    <row r="171" spans="1:7" x14ac:dyDescent="0.2">
      <c r="A171" s="135"/>
      <c r="B171" s="135"/>
      <c r="C171" s="135"/>
      <c r="D171" s="135"/>
      <c r="E171" s="135"/>
      <c r="F171" s="135"/>
      <c r="G171" s="135"/>
    </row>
    <row r="172" spans="1:7" x14ac:dyDescent="0.2">
      <c r="A172" s="135"/>
      <c r="B172" s="135"/>
      <c r="C172" s="135"/>
      <c r="D172" s="135"/>
      <c r="E172" s="135"/>
      <c r="F172" s="135"/>
      <c r="G172" s="135"/>
    </row>
    <row r="173" spans="1:7" x14ac:dyDescent="0.2">
      <c r="A173" s="135"/>
      <c r="B173" s="135"/>
      <c r="C173" s="135"/>
      <c r="D173" s="135"/>
      <c r="E173" s="135"/>
      <c r="F173" s="135"/>
      <c r="G173" s="135"/>
    </row>
    <row r="174" spans="1:7" x14ac:dyDescent="0.2">
      <c r="A174" s="135"/>
      <c r="B174" s="135"/>
      <c r="C174" s="135"/>
      <c r="D174" s="135"/>
      <c r="E174" s="135"/>
      <c r="F174" s="135"/>
      <c r="G174" s="135"/>
    </row>
    <row r="175" spans="1:7" x14ac:dyDescent="0.2">
      <c r="A175" s="135"/>
      <c r="B175" s="135"/>
      <c r="C175" s="135"/>
      <c r="D175" s="135"/>
      <c r="E175" s="135"/>
      <c r="F175" s="135"/>
      <c r="G175" s="135"/>
    </row>
    <row r="176" spans="1:7" x14ac:dyDescent="0.2">
      <c r="A176" s="135"/>
      <c r="B176" s="135"/>
      <c r="C176" s="135"/>
      <c r="D176" s="135"/>
      <c r="E176" s="135"/>
      <c r="F176" s="135"/>
      <c r="G176" s="135"/>
    </row>
    <row r="177" spans="1:7" x14ac:dyDescent="0.2">
      <c r="A177" s="135"/>
      <c r="B177" s="135"/>
      <c r="C177" s="135"/>
      <c r="D177" s="135"/>
      <c r="E177" s="135"/>
      <c r="F177" s="135"/>
      <c r="G177" s="135"/>
    </row>
    <row r="178" spans="1:7" x14ac:dyDescent="0.2">
      <c r="A178" s="135"/>
      <c r="B178" s="135"/>
      <c r="C178" s="135"/>
      <c r="D178" s="135"/>
      <c r="E178" s="135"/>
      <c r="F178" s="135"/>
      <c r="G178" s="135"/>
    </row>
    <row r="179" spans="1:7" x14ac:dyDescent="0.2">
      <c r="A179" s="135"/>
      <c r="B179" s="135"/>
      <c r="C179" s="135"/>
      <c r="D179" s="135"/>
      <c r="E179" s="135"/>
      <c r="F179" s="135"/>
      <c r="G179" s="135"/>
    </row>
    <row r="180" spans="1:7" x14ac:dyDescent="0.2">
      <c r="A180" s="135"/>
      <c r="B180" s="135"/>
      <c r="C180" s="135"/>
      <c r="D180" s="135"/>
      <c r="E180" s="135"/>
      <c r="F180" s="135"/>
      <c r="G180" s="135"/>
    </row>
    <row r="181" spans="1:7" x14ac:dyDescent="0.2">
      <c r="A181" s="135"/>
      <c r="B181" s="135"/>
      <c r="C181" s="135"/>
      <c r="D181" s="135"/>
      <c r="E181" s="135"/>
      <c r="F181" s="135"/>
      <c r="G181" s="135"/>
    </row>
    <row r="182" spans="1:7" x14ac:dyDescent="0.2">
      <c r="A182" s="135"/>
      <c r="B182" s="135"/>
      <c r="C182" s="135"/>
      <c r="D182" s="135"/>
      <c r="E182" s="135"/>
      <c r="F182" s="135"/>
      <c r="G182" s="135"/>
    </row>
    <row r="183" spans="1:7" x14ac:dyDescent="0.2">
      <c r="A183" s="135"/>
      <c r="B183" s="135"/>
      <c r="C183" s="135"/>
      <c r="D183" s="135"/>
      <c r="E183" s="135"/>
      <c r="F183" s="135"/>
      <c r="G183" s="135"/>
    </row>
    <row r="184" spans="1:7" x14ac:dyDescent="0.2">
      <c r="A184" s="135"/>
      <c r="B184" s="135"/>
      <c r="C184" s="135"/>
      <c r="D184" s="135"/>
      <c r="E184" s="135"/>
      <c r="F184" s="135"/>
      <c r="G184" s="135"/>
    </row>
    <row r="185" spans="1:7" x14ac:dyDescent="0.2">
      <c r="A185" s="135"/>
      <c r="B185" s="135"/>
      <c r="C185" s="135"/>
      <c r="D185" s="135"/>
      <c r="E185" s="135"/>
      <c r="F185" s="135"/>
      <c r="G185" s="135"/>
    </row>
    <row r="186" spans="1:7" x14ac:dyDescent="0.2">
      <c r="A186" s="135"/>
      <c r="B186" s="135"/>
      <c r="C186" s="135"/>
      <c r="D186" s="135"/>
      <c r="E186" s="135"/>
      <c r="F186" s="135"/>
      <c r="G186" s="135"/>
    </row>
    <row r="187" spans="1:7" x14ac:dyDescent="0.2">
      <c r="A187" s="135"/>
      <c r="B187" s="135"/>
      <c r="C187" s="135"/>
      <c r="D187" s="135"/>
      <c r="E187" s="135"/>
      <c r="F187" s="135"/>
      <c r="G187" s="135"/>
    </row>
    <row r="188" spans="1:7" x14ac:dyDescent="0.2">
      <c r="A188" s="135"/>
      <c r="B188" s="135"/>
      <c r="C188" s="135"/>
      <c r="D188" s="135"/>
      <c r="E188" s="135"/>
      <c r="F188" s="135"/>
      <c r="G188" s="135"/>
    </row>
    <row r="189" spans="1:7" x14ac:dyDescent="0.2">
      <c r="A189" s="135"/>
      <c r="B189" s="135"/>
      <c r="C189" s="135"/>
      <c r="D189" s="135"/>
      <c r="E189" s="135"/>
      <c r="F189" s="135"/>
      <c r="G189" s="135"/>
    </row>
    <row r="190" spans="1:7" x14ac:dyDescent="0.2">
      <c r="A190" s="135"/>
      <c r="B190" s="135"/>
      <c r="C190" s="135"/>
      <c r="D190" s="135"/>
      <c r="E190" s="135"/>
      <c r="F190" s="135"/>
      <c r="G190" s="135"/>
    </row>
    <row r="191" spans="1:7" x14ac:dyDescent="0.2">
      <c r="A191" s="135"/>
      <c r="B191" s="135"/>
      <c r="C191" s="135"/>
      <c r="D191" s="135"/>
      <c r="E191" s="135"/>
      <c r="F191" s="135"/>
      <c r="G191" s="135"/>
    </row>
    <row r="192" spans="1:7" x14ac:dyDescent="0.2">
      <c r="A192" s="135"/>
      <c r="B192" s="135"/>
      <c r="C192" s="135"/>
      <c r="D192" s="135"/>
      <c r="E192" s="135"/>
      <c r="F192" s="135"/>
      <c r="G192" s="135"/>
    </row>
    <row r="193" spans="1:7" x14ac:dyDescent="0.2">
      <c r="A193" s="135"/>
      <c r="B193" s="135"/>
      <c r="C193" s="135"/>
      <c r="D193" s="135"/>
      <c r="E193" s="135"/>
      <c r="F193" s="135"/>
      <c r="G193" s="135"/>
    </row>
    <row r="194" spans="1:7" x14ac:dyDescent="0.2">
      <c r="A194" s="135"/>
      <c r="B194" s="135"/>
      <c r="C194" s="135"/>
      <c r="D194" s="135"/>
      <c r="E194" s="135"/>
      <c r="F194" s="135"/>
      <c r="G194" s="135"/>
    </row>
    <row r="195" spans="1:7" x14ac:dyDescent="0.2">
      <c r="A195" s="135"/>
      <c r="B195" s="135"/>
      <c r="C195" s="135"/>
      <c r="D195" s="135"/>
      <c r="E195" s="135"/>
      <c r="F195" s="135"/>
      <c r="G195" s="135"/>
    </row>
    <row r="196" spans="1:7" x14ac:dyDescent="0.2">
      <c r="A196" s="135"/>
      <c r="B196" s="135"/>
      <c r="C196" s="135"/>
      <c r="D196" s="135"/>
      <c r="E196" s="135"/>
      <c r="F196" s="135"/>
      <c r="G196" s="135"/>
    </row>
    <row r="197" spans="1:7" x14ac:dyDescent="0.2">
      <c r="A197" s="135"/>
      <c r="B197" s="135"/>
      <c r="C197" s="135"/>
      <c r="D197" s="135"/>
      <c r="E197" s="135"/>
      <c r="F197" s="135"/>
      <c r="G197" s="135"/>
    </row>
    <row r="198" spans="1:7" x14ac:dyDescent="0.2">
      <c r="A198" s="135"/>
      <c r="B198" s="135"/>
      <c r="C198" s="135"/>
      <c r="D198" s="135"/>
      <c r="E198" s="135"/>
      <c r="F198" s="135"/>
      <c r="G198" s="135"/>
    </row>
    <row r="199" spans="1:7" x14ac:dyDescent="0.2">
      <c r="A199" s="135"/>
      <c r="B199" s="135"/>
      <c r="C199" s="135"/>
      <c r="D199" s="135"/>
      <c r="E199" s="135"/>
      <c r="F199" s="135"/>
      <c r="G199" s="135"/>
    </row>
    <row r="200" spans="1:7" x14ac:dyDescent="0.2">
      <c r="A200" s="135"/>
      <c r="B200" s="135"/>
      <c r="C200" s="135"/>
      <c r="D200" s="135"/>
      <c r="E200" s="135"/>
      <c r="F200" s="135"/>
      <c r="G200" s="135"/>
    </row>
    <row r="201" spans="1:7" x14ac:dyDescent="0.2">
      <c r="A201" s="135"/>
      <c r="B201" s="135"/>
      <c r="C201" s="135"/>
      <c r="D201" s="135"/>
      <c r="E201" s="135"/>
      <c r="F201" s="135"/>
      <c r="G201" s="135"/>
    </row>
    <row r="202" spans="1:7" x14ac:dyDescent="0.2">
      <c r="A202" s="135"/>
      <c r="B202" s="135"/>
      <c r="C202" s="135"/>
      <c r="D202" s="135"/>
      <c r="E202" s="135"/>
      <c r="F202" s="135"/>
      <c r="G202" s="135"/>
    </row>
    <row r="203" spans="1:7" x14ac:dyDescent="0.2">
      <c r="A203" s="135"/>
      <c r="B203" s="135"/>
      <c r="C203" s="135"/>
      <c r="D203" s="135"/>
      <c r="E203" s="135"/>
      <c r="F203" s="135"/>
      <c r="G203" s="135"/>
    </row>
    <row r="204" spans="1:7" x14ac:dyDescent="0.2">
      <c r="A204" s="135"/>
      <c r="B204" s="135"/>
      <c r="C204" s="135"/>
      <c r="D204" s="135"/>
      <c r="E204" s="135"/>
      <c r="F204" s="135"/>
      <c r="G204" s="135"/>
    </row>
    <row r="205" spans="1:7" x14ac:dyDescent="0.2">
      <c r="A205" s="135"/>
      <c r="B205" s="135"/>
      <c r="C205" s="135"/>
      <c r="D205" s="135"/>
      <c r="E205" s="135"/>
      <c r="F205" s="135"/>
      <c r="G205" s="135"/>
    </row>
    <row r="206" spans="1:7" x14ac:dyDescent="0.2">
      <c r="A206" s="135"/>
      <c r="B206" s="135"/>
      <c r="C206" s="135"/>
      <c r="D206" s="135"/>
      <c r="E206" s="135"/>
      <c r="F206" s="135"/>
      <c r="G206" s="135"/>
    </row>
    <row r="207" spans="1:7" x14ac:dyDescent="0.2">
      <c r="A207" s="135"/>
      <c r="B207" s="135"/>
      <c r="C207" s="135"/>
      <c r="D207" s="135"/>
      <c r="E207" s="135"/>
      <c r="F207" s="135"/>
      <c r="G207" s="135"/>
    </row>
    <row r="208" spans="1:7" x14ac:dyDescent="0.2">
      <c r="A208" s="135"/>
      <c r="B208" s="135"/>
      <c r="C208" s="135"/>
      <c r="D208" s="135"/>
      <c r="E208" s="135"/>
      <c r="F208" s="135"/>
      <c r="G208" s="135"/>
    </row>
    <row r="209" spans="1:7" x14ac:dyDescent="0.2">
      <c r="A209" s="135"/>
      <c r="B209" s="135"/>
      <c r="C209" s="135"/>
      <c r="D209" s="135"/>
      <c r="E209" s="135"/>
      <c r="F209" s="135"/>
      <c r="G209" s="135"/>
    </row>
    <row r="210" spans="1:7" x14ac:dyDescent="0.2">
      <c r="A210" s="135"/>
      <c r="B210" s="135"/>
      <c r="C210" s="135"/>
      <c r="D210" s="135"/>
      <c r="E210" s="135"/>
      <c r="F210" s="135"/>
      <c r="G210" s="135"/>
    </row>
    <row r="211" spans="1:7" x14ac:dyDescent="0.2">
      <c r="A211" s="135"/>
      <c r="B211" s="135"/>
      <c r="C211" s="135"/>
      <c r="D211" s="135"/>
      <c r="E211" s="135"/>
      <c r="F211" s="135"/>
      <c r="G211" s="135"/>
    </row>
    <row r="212" spans="1:7" x14ac:dyDescent="0.2">
      <c r="A212" s="135"/>
      <c r="B212" s="135"/>
      <c r="C212" s="135"/>
      <c r="D212" s="135"/>
      <c r="E212" s="135"/>
      <c r="F212" s="135"/>
      <c r="G212" s="135"/>
    </row>
    <row r="213" spans="1:7" x14ac:dyDescent="0.2">
      <c r="A213" s="135"/>
      <c r="B213" s="135"/>
      <c r="C213" s="135"/>
      <c r="D213" s="135"/>
      <c r="E213" s="135"/>
      <c r="F213" s="135"/>
      <c r="G213" s="135"/>
    </row>
    <row r="214" spans="1:7" x14ac:dyDescent="0.2">
      <c r="A214" s="135"/>
      <c r="B214" s="135"/>
      <c r="C214" s="135"/>
      <c r="D214" s="135"/>
      <c r="E214" s="135"/>
      <c r="F214" s="135"/>
      <c r="G214" s="135"/>
    </row>
    <row r="215" spans="1:7" x14ac:dyDescent="0.2">
      <c r="A215" s="135"/>
      <c r="B215" s="135"/>
      <c r="C215" s="135"/>
      <c r="D215" s="135"/>
      <c r="E215" s="135"/>
      <c r="F215" s="135"/>
      <c r="G215" s="135"/>
    </row>
    <row r="216" spans="1:7" x14ac:dyDescent="0.2">
      <c r="A216" s="135"/>
      <c r="B216" s="135"/>
      <c r="C216" s="135"/>
      <c r="D216" s="135"/>
      <c r="E216" s="135"/>
      <c r="F216" s="135"/>
      <c r="G216" s="135"/>
    </row>
    <row r="217" spans="1:7" x14ac:dyDescent="0.2">
      <c r="A217" s="135"/>
      <c r="B217" s="135"/>
      <c r="C217" s="135"/>
      <c r="D217" s="135"/>
      <c r="E217" s="135"/>
      <c r="F217" s="135"/>
      <c r="G217" s="135"/>
    </row>
    <row r="218" spans="1:7" x14ac:dyDescent="0.2">
      <c r="A218" s="135"/>
      <c r="B218" s="135"/>
      <c r="C218" s="135"/>
      <c r="D218" s="135"/>
      <c r="E218" s="135"/>
      <c r="F218" s="135"/>
      <c r="G218" s="135"/>
    </row>
    <row r="219" spans="1:7" x14ac:dyDescent="0.2">
      <c r="A219" s="135"/>
      <c r="B219" s="135"/>
      <c r="C219" s="135"/>
      <c r="D219" s="135"/>
      <c r="E219" s="135"/>
      <c r="F219" s="135"/>
      <c r="G219" s="135"/>
    </row>
    <row r="220" spans="1:7" x14ac:dyDescent="0.2">
      <c r="A220" s="135"/>
      <c r="B220" s="135"/>
      <c r="C220" s="135"/>
      <c r="D220" s="135"/>
      <c r="E220" s="135"/>
      <c r="F220" s="135"/>
      <c r="G220" s="135"/>
    </row>
    <row r="221" spans="1:7" x14ac:dyDescent="0.2">
      <c r="A221" s="135"/>
      <c r="B221" s="135"/>
      <c r="C221" s="135"/>
      <c r="D221" s="135"/>
      <c r="E221" s="135"/>
      <c r="F221" s="135"/>
      <c r="G221" s="135"/>
    </row>
    <row r="222" spans="1:7" x14ac:dyDescent="0.2">
      <c r="A222" s="135"/>
      <c r="B222" s="135"/>
      <c r="C222" s="135"/>
      <c r="D222" s="135"/>
      <c r="E222" s="135"/>
      <c r="F222" s="135"/>
      <c r="G222" s="135"/>
    </row>
    <row r="223" spans="1:7" x14ac:dyDescent="0.2">
      <c r="A223" s="135"/>
      <c r="B223" s="135"/>
      <c r="C223" s="135"/>
      <c r="D223" s="135"/>
      <c r="E223" s="135"/>
      <c r="F223" s="135"/>
      <c r="G223" s="135"/>
    </row>
    <row r="224" spans="1:7" x14ac:dyDescent="0.2">
      <c r="A224" s="135"/>
      <c r="B224" s="135"/>
      <c r="C224" s="135"/>
      <c r="D224" s="135"/>
      <c r="E224" s="135"/>
      <c r="F224" s="135"/>
      <c r="G224" s="135"/>
    </row>
    <row r="225" spans="1:7" x14ac:dyDescent="0.2">
      <c r="A225" s="135"/>
      <c r="B225" s="135"/>
      <c r="C225" s="135"/>
      <c r="D225" s="135"/>
      <c r="E225" s="135"/>
      <c r="F225" s="135"/>
      <c r="G225" s="135"/>
    </row>
    <row r="226" spans="1:7" x14ac:dyDescent="0.2">
      <c r="A226" s="135"/>
      <c r="B226" s="135"/>
      <c r="C226" s="135"/>
      <c r="D226" s="135"/>
      <c r="E226" s="135"/>
      <c r="F226" s="135"/>
      <c r="G226" s="135"/>
    </row>
    <row r="227" spans="1:7" x14ac:dyDescent="0.2">
      <c r="A227" s="135"/>
      <c r="B227" s="135"/>
      <c r="C227" s="135"/>
      <c r="D227" s="135"/>
      <c r="E227" s="135"/>
      <c r="F227" s="135"/>
      <c r="G227" s="135"/>
    </row>
    <row r="228" spans="1:7" x14ac:dyDescent="0.2">
      <c r="A228" s="135"/>
      <c r="B228" s="135"/>
      <c r="C228" s="135"/>
      <c r="D228" s="135"/>
      <c r="E228" s="135"/>
      <c r="F228" s="135"/>
      <c r="G228" s="135"/>
    </row>
    <row r="229" spans="1:7" x14ac:dyDescent="0.2">
      <c r="A229" s="135"/>
      <c r="B229" s="135"/>
      <c r="C229" s="135"/>
      <c r="D229" s="135"/>
      <c r="E229" s="135"/>
      <c r="F229" s="135"/>
      <c r="G229" s="135"/>
    </row>
    <row r="230" spans="1:7" x14ac:dyDescent="0.2">
      <c r="A230" s="135"/>
      <c r="B230" s="135"/>
      <c r="C230" s="135"/>
      <c r="D230" s="135"/>
      <c r="E230" s="135"/>
      <c r="F230" s="135"/>
      <c r="G230" s="135"/>
    </row>
    <row r="231" spans="1:7" x14ac:dyDescent="0.2">
      <c r="A231" s="135"/>
      <c r="B231" s="135"/>
      <c r="C231" s="135"/>
      <c r="D231" s="135"/>
      <c r="E231" s="135"/>
      <c r="F231" s="135"/>
      <c r="G231" s="135"/>
    </row>
    <row r="232" spans="1:7" x14ac:dyDescent="0.2">
      <c r="A232" s="135"/>
      <c r="B232" s="135"/>
      <c r="C232" s="135"/>
      <c r="D232" s="135"/>
      <c r="E232" s="135"/>
      <c r="F232" s="135"/>
      <c r="G232" s="135"/>
    </row>
    <row r="233" spans="1:7" x14ac:dyDescent="0.2">
      <c r="A233" s="135"/>
      <c r="B233" s="135"/>
      <c r="C233" s="135"/>
      <c r="D233" s="135"/>
      <c r="E233" s="135"/>
      <c r="F233" s="135"/>
      <c r="G233" s="135"/>
    </row>
    <row r="234" spans="1:7" x14ac:dyDescent="0.2">
      <c r="A234" s="135"/>
      <c r="B234" s="135"/>
      <c r="C234" s="135"/>
      <c r="D234" s="135"/>
      <c r="E234" s="135"/>
      <c r="F234" s="135"/>
      <c r="G234" s="135"/>
    </row>
    <row r="235" spans="1:7" x14ac:dyDescent="0.2">
      <c r="A235" s="135"/>
      <c r="B235" s="135"/>
      <c r="C235" s="135"/>
      <c r="D235" s="135"/>
      <c r="E235" s="135"/>
      <c r="F235" s="135"/>
      <c r="G235" s="135"/>
    </row>
    <row r="236" spans="1:7" x14ac:dyDescent="0.2">
      <c r="A236" s="135"/>
      <c r="B236" s="135"/>
      <c r="C236" s="135"/>
      <c r="D236" s="135"/>
      <c r="E236" s="135"/>
      <c r="F236" s="135"/>
      <c r="G236" s="135"/>
    </row>
    <row r="237" spans="1:7" x14ac:dyDescent="0.2">
      <c r="A237" s="135"/>
      <c r="B237" s="135"/>
      <c r="C237" s="135"/>
      <c r="D237" s="135"/>
      <c r="E237" s="135"/>
      <c r="F237" s="135"/>
      <c r="G237" s="135"/>
    </row>
    <row r="238" spans="1:7" x14ac:dyDescent="0.2">
      <c r="A238" s="135"/>
      <c r="B238" s="135"/>
      <c r="C238" s="135"/>
      <c r="D238" s="135"/>
      <c r="E238" s="135"/>
      <c r="F238" s="135"/>
      <c r="G238" s="135"/>
    </row>
    <row r="239" spans="1:7" x14ac:dyDescent="0.2">
      <c r="A239" s="135"/>
      <c r="B239" s="135"/>
      <c r="C239" s="135"/>
      <c r="D239" s="135"/>
      <c r="E239" s="135"/>
      <c r="F239" s="135"/>
      <c r="G239" s="135"/>
    </row>
  </sheetData>
  <mergeCells count="7">
    <mergeCell ref="A2:G2"/>
    <mergeCell ref="A3:G3"/>
    <mergeCell ref="A4:G4"/>
    <mergeCell ref="A5:G5"/>
    <mergeCell ref="B7:C7"/>
    <mergeCell ref="D7:E7"/>
    <mergeCell ref="F7:G7"/>
  </mergeCells>
  <pageMargins left="0.7" right="0.7" top="0.75" bottom="0.75" header="0.3" footer="0.3"/>
  <pageSetup paperSize="9"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77"/>
  <sheetViews>
    <sheetView topLeftCell="A40" workbookViewId="0">
      <selection activeCell="D74" sqref="D74:H74"/>
    </sheetView>
  </sheetViews>
  <sheetFormatPr defaultRowHeight="12.75" x14ac:dyDescent="0.2"/>
  <cols>
    <col min="1" max="1" width="52.42578125" customWidth="1"/>
    <col min="2" max="2" width="17.28515625" customWidth="1"/>
    <col min="3" max="3" width="13.85546875" bestFit="1" customWidth="1"/>
    <col min="4" max="4" width="18.42578125" customWidth="1"/>
    <col min="5" max="5" width="15.5703125" customWidth="1"/>
    <col min="6" max="6" width="14.28515625" customWidth="1"/>
    <col min="7" max="7" width="12.7109375" bestFit="1" customWidth="1"/>
    <col min="8" max="8" width="13.28515625" customWidth="1"/>
    <col min="9" max="9" width="17.42578125" customWidth="1"/>
  </cols>
  <sheetData>
    <row r="1" spans="1:8" x14ac:dyDescent="0.2">
      <c r="C1" s="158" t="s">
        <v>0</v>
      </c>
      <c r="D1" s="158" t="s">
        <v>1</v>
      </c>
      <c r="E1" s="158" t="s">
        <v>2</v>
      </c>
      <c r="F1" s="158" t="s">
        <v>3</v>
      </c>
      <c r="G1" s="158" t="s">
        <v>4</v>
      </c>
      <c r="H1" s="158" t="s">
        <v>5</v>
      </c>
    </row>
    <row r="2" spans="1:8" x14ac:dyDescent="0.2">
      <c r="A2" s="156" t="e">
        <f>#REF!</f>
        <v>#REF!</v>
      </c>
      <c r="B2" s="158" t="s">
        <v>255</v>
      </c>
      <c r="C2" s="157" t="e">
        <f>SUMIF(#REF!,'для премирования!!!'!A2,#REF!)</f>
        <v>#REF!</v>
      </c>
      <c r="D2" s="157" t="e">
        <f>SUMIF(#REF!,'для премирования!!!'!A2,#REF!)</f>
        <v>#REF!</v>
      </c>
      <c r="E2" s="157" t="e">
        <f>SUMIF(#REF!,'для премирования!!!'!A2,#REF!)</f>
        <v>#REF!</v>
      </c>
      <c r="F2" s="157" t="e">
        <f>SUMIF(#REF!,'для премирования!!!'!A2,#REF!)</f>
        <v>#REF!</v>
      </c>
      <c r="G2" s="157" t="e">
        <f>SUMIF(#REF!,'для премирования!!!'!A2,#REF!)</f>
        <v>#REF!</v>
      </c>
      <c r="H2" s="157" t="e">
        <f>SUMIF(#REF!,'для премирования!!!'!A2,#REF!)</f>
        <v>#REF!</v>
      </c>
    </row>
    <row r="3" spans="1:8" x14ac:dyDescent="0.2">
      <c r="A3" s="156" t="e">
        <f>#REF!</f>
        <v>#REF!</v>
      </c>
      <c r="B3" s="158" t="s">
        <v>254</v>
      </c>
      <c r="C3" s="157" t="e">
        <f>SUMIF(#REF!,'для премирования!!!'!A3,#REF!)</f>
        <v>#REF!</v>
      </c>
      <c r="D3" s="157" t="e">
        <f>SUMIF(#REF!,'для премирования!!!'!A3,#REF!)</f>
        <v>#REF!</v>
      </c>
      <c r="E3" s="157" t="e">
        <f>SUMIF(#REF!,'для премирования!!!'!A3,#REF!)</f>
        <v>#REF!</v>
      </c>
      <c r="F3" s="157" t="e">
        <f>SUMIF(#REF!,'для премирования!!!'!A3,#REF!)</f>
        <v>#REF!</v>
      </c>
      <c r="G3" s="157" t="e">
        <f>SUMIF(#REF!,'для премирования!!!'!A3,#REF!)</f>
        <v>#REF!</v>
      </c>
      <c r="H3" s="157" t="e">
        <f>SUMIF(#REF!,'для премирования!!!'!A3,#REF!)</f>
        <v>#REF!</v>
      </c>
    </row>
    <row r="4" spans="1:8" x14ac:dyDescent="0.2">
      <c r="A4" s="156" t="e">
        <f>#REF!</f>
        <v>#REF!</v>
      </c>
      <c r="B4" s="158" t="s">
        <v>255</v>
      </c>
      <c r="C4" s="157" t="e">
        <f>SUMIF(#REF!,'для премирования!!!'!A4,#REF!)</f>
        <v>#REF!</v>
      </c>
      <c r="D4" s="157" t="e">
        <f>SUMIF(#REF!,'для премирования!!!'!A4,#REF!)</f>
        <v>#REF!</v>
      </c>
      <c r="E4" s="157" t="e">
        <f>SUMIF(#REF!,'для премирования!!!'!A4,#REF!)</f>
        <v>#REF!</v>
      </c>
      <c r="F4" s="157" t="e">
        <f>SUMIF(#REF!,'для премирования!!!'!A4,#REF!)</f>
        <v>#REF!</v>
      </c>
      <c r="G4" s="157" t="e">
        <f>SUMIF(#REF!,'для премирования!!!'!A4,#REF!)</f>
        <v>#REF!</v>
      </c>
      <c r="H4" s="157" t="e">
        <f>SUMIF(#REF!,'для премирования!!!'!A4,#REF!)</f>
        <v>#REF!</v>
      </c>
    </row>
    <row r="5" spans="1:8" x14ac:dyDescent="0.2">
      <c r="A5" s="156" t="e">
        <f>#REF!</f>
        <v>#REF!</v>
      </c>
      <c r="B5" s="158" t="s">
        <v>255</v>
      </c>
      <c r="C5" s="157" t="e">
        <f>SUMIF(#REF!,'для премирования!!!'!A5,#REF!)</f>
        <v>#REF!</v>
      </c>
      <c r="D5" s="157" t="e">
        <f>SUMIF(#REF!,'для премирования!!!'!A5,#REF!)</f>
        <v>#REF!</v>
      </c>
      <c r="E5" s="157" t="e">
        <f>SUMIF(#REF!,'для премирования!!!'!A5,#REF!)</f>
        <v>#REF!</v>
      </c>
      <c r="F5" s="157" t="e">
        <f>SUMIF(#REF!,'для премирования!!!'!A5,#REF!)</f>
        <v>#REF!</v>
      </c>
      <c r="G5" s="157" t="e">
        <f>SUMIF(#REF!,'для премирования!!!'!A5,#REF!)</f>
        <v>#REF!</v>
      </c>
      <c r="H5" s="157" t="e">
        <f>SUMIF(#REF!,'для премирования!!!'!A5,#REF!)</f>
        <v>#REF!</v>
      </c>
    </row>
    <row r="6" spans="1:8" x14ac:dyDescent="0.2">
      <c r="A6" s="156" t="e">
        <f>#REF!</f>
        <v>#REF!</v>
      </c>
      <c r="B6" s="158" t="s">
        <v>255</v>
      </c>
      <c r="C6" s="157" t="e">
        <f>SUMIF(#REF!,'для премирования!!!'!A6,#REF!)</f>
        <v>#REF!</v>
      </c>
      <c r="D6" s="157" t="e">
        <f>SUMIF(#REF!,'для премирования!!!'!A6,#REF!)</f>
        <v>#REF!</v>
      </c>
      <c r="E6" s="157" t="e">
        <f>SUMIF(#REF!,'для премирования!!!'!A6,#REF!)</f>
        <v>#REF!</v>
      </c>
      <c r="F6" s="157" t="e">
        <f>SUMIF(#REF!,'для премирования!!!'!A6,#REF!)</f>
        <v>#REF!</v>
      </c>
      <c r="G6" s="157" t="e">
        <f>SUMIF(#REF!,'для премирования!!!'!A6,#REF!)</f>
        <v>#REF!</v>
      </c>
      <c r="H6" s="157" t="e">
        <f>SUMIF(#REF!,'для премирования!!!'!A6,#REF!)</f>
        <v>#REF!</v>
      </c>
    </row>
    <row r="7" spans="1:8" x14ac:dyDescent="0.2">
      <c r="A7" s="156" t="e">
        <f>#REF!</f>
        <v>#REF!</v>
      </c>
      <c r="B7" s="158" t="s">
        <v>255</v>
      </c>
      <c r="C7" s="157" t="e">
        <f>SUMIF(#REF!,'для премирования!!!'!A7,#REF!)</f>
        <v>#REF!</v>
      </c>
      <c r="D7" s="157" t="e">
        <f>SUMIF(#REF!,'для премирования!!!'!A7,#REF!)</f>
        <v>#REF!</v>
      </c>
      <c r="E7" s="157" t="e">
        <f>SUMIF(#REF!,'для премирования!!!'!A7,#REF!)</f>
        <v>#REF!</v>
      </c>
      <c r="F7" s="157" t="e">
        <f>SUMIF(#REF!,'для премирования!!!'!A7,#REF!)</f>
        <v>#REF!</v>
      </c>
      <c r="G7" s="157" t="e">
        <f>SUMIF(#REF!,'для премирования!!!'!A7,#REF!)</f>
        <v>#REF!</v>
      </c>
      <c r="H7" s="157" t="e">
        <f>SUMIF(#REF!,'для премирования!!!'!A7,#REF!)</f>
        <v>#REF!</v>
      </c>
    </row>
    <row r="8" spans="1:8" x14ac:dyDescent="0.2">
      <c r="A8" s="156" t="e">
        <f>#REF!</f>
        <v>#REF!</v>
      </c>
      <c r="B8" s="158" t="s">
        <v>255</v>
      </c>
      <c r="C8" s="157" t="e">
        <f>SUMIF(#REF!,'для премирования!!!'!A8,#REF!)</f>
        <v>#REF!</v>
      </c>
      <c r="D8" s="157" t="e">
        <f>SUMIF(#REF!,'для премирования!!!'!A8,#REF!)</f>
        <v>#REF!</v>
      </c>
      <c r="E8" s="157" t="e">
        <f>SUMIF(#REF!,'для премирования!!!'!A8,#REF!)</f>
        <v>#REF!</v>
      </c>
      <c r="F8" s="157" t="e">
        <f>SUMIF(#REF!,'для премирования!!!'!A8,#REF!)</f>
        <v>#REF!</v>
      </c>
      <c r="G8" s="157" t="e">
        <f>SUMIF(#REF!,'для премирования!!!'!A8,#REF!)</f>
        <v>#REF!</v>
      </c>
      <c r="H8" s="157" t="e">
        <f>SUMIF(#REF!,'для премирования!!!'!A8,#REF!)</f>
        <v>#REF!</v>
      </c>
    </row>
    <row r="9" spans="1:8" x14ac:dyDescent="0.2">
      <c r="A9" s="156" t="e">
        <f>#REF!</f>
        <v>#REF!</v>
      </c>
      <c r="B9" s="158" t="s">
        <v>255</v>
      </c>
      <c r="C9" s="157" t="e">
        <f>SUMIF(#REF!,'для премирования!!!'!A9,#REF!)</f>
        <v>#REF!</v>
      </c>
      <c r="D9" s="157" t="e">
        <f>SUMIF(#REF!,'для премирования!!!'!A9,#REF!)</f>
        <v>#REF!</v>
      </c>
      <c r="E9" s="157" t="e">
        <f>SUMIF(#REF!,'для премирования!!!'!A9,#REF!)</f>
        <v>#REF!</v>
      </c>
      <c r="F9" s="157" t="e">
        <f>SUMIF(#REF!,'для премирования!!!'!A9,#REF!)</f>
        <v>#REF!</v>
      </c>
      <c r="G9" s="157" t="e">
        <f>SUMIF(#REF!,'для премирования!!!'!A9,#REF!)</f>
        <v>#REF!</v>
      </c>
      <c r="H9" s="157" t="e">
        <f>SUMIF(#REF!,'для премирования!!!'!A9,#REF!)</f>
        <v>#REF!</v>
      </c>
    </row>
    <row r="10" spans="1:8" x14ac:dyDescent="0.2">
      <c r="A10" s="156"/>
      <c r="B10" s="156"/>
      <c r="C10" s="157" t="e">
        <f>SUMIF(#REF!,'для премирования!!!'!A10,#REF!)</f>
        <v>#REF!</v>
      </c>
      <c r="D10" s="157" t="e">
        <f>SUMIF(#REF!,'для премирования!!!'!A10,#REF!)</f>
        <v>#REF!</v>
      </c>
      <c r="E10" s="157" t="e">
        <f>SUMIF(#REF!,'для премирования!!!'!A10,#REF!)</f>
        <v>#REF!</v>
      </c>
      <c r="F10" s="157" t="e">
        <f>SUMIF(#REF!,'для премирования!!!'!A10,#REF!)</f>
        <v>#REF!</v>
      </c>
      <c r="G10" s="157" t="e">
        <f>SUMIF(#REF!,'для премирования!!!'!A10,#REF!)</f>
        <v>#REF!</v>
      </c>
      <c r="H10" s="157" t="e">
        <f>SUMIF(#REF!,'для премирования!!!'!A10,#REF!)</f>
        <v>#REF!</v>
      </c>
    </row>
    <row r="11" spans="1:8" x14ac:dyDescent="0.2">
      <c r="A11" s="156" t="e">
        <f>#REF!</f>
        <v>#REF!</v>
      </c>
      <c r="B11" s="158" t="s">
        <v>254</v>
      </c>
      <c r="C11" s="157" t="e">
        <f>SUMIF(#REF!,'для премирования!!!'!A11,#REF!)</f>
        <v>#REF!</v>
      </c>
      <c r="D11" s="157" t="e">
        <f>SUMIF(#REF!,'для премирования!!!'!A11,#REF!)</f>
        <v>#REF!</v>
      </c>
      <c r="E11" s="157" t="e">
        <f>SUMIF(#REF!,'для премирования!!!'!A11,#REF!)</f>
        <v>#REF!</v>
      </c>
      <c r="F11" s="157" t="e">
        <f>SUMIF(#REF!,'для премирования!!!'!A11,#REF!)</f>
        <v>#REF!</v>
      </c>
      <c r="G11" s="157" t="e">
        <f>SUMIF(#REF!,'для премирования!!!'!A11,#REF!)</f>
        <v>#REF!</v>
      </c>
      <c r="H11" s="157" t="e">
        <f>SUMIF(#REF!,'для премирования!!!'!A11,#REF!)</f>
        <v>#REF!</v>
      </c>
    </row>
    <row r="12" spans="1:8" x14ac:dyDescent="0.2">
      <c r="A12" s="156" t="e">
        <f>#REF!</f>
        <v>#REF!</v>
      </c>
      <c r="B12" s="158" t="s">
        <v>255</v>
      </c>
      <c r="C12" s="157" t="e">
        <f>SUMIF(#REF!,'для премирования!!!'!A12,#REF!)</f>
        <v>#REF!</v>
      </c>
      <c r="D12" s="157" t="e">
        <f>SUMIF(#REF!,'для премирования!!!'!A12,#REF!)</f>
        <v>#REF!</v>
      </c>
      <c r="E12" s="157" t="e">
        <f>SUMIF(#REF!,'для премирования!!!'!A12,#REF!)</f>
        <v>#REF!</v>
      </c>
      <c r="F12" s="157" t="e">
        <f>SUMIF(#REF!,'для премирования!!!'!A12,#REF!)</f>
        <v>#REF!</v>
      </c>
      <c r="G12" s="157" t="e">
        <f>SUMIF(#REF!,'для премирования!!!'!A12,#REF!)</f>
        <v>#REF!</v>
      </c>
      <c r="H12" s="157" t="e">
        <f>SUMIF(#REF!,'для премирования!!!'!A12,#REF!)</f>
        <v>#REF!</v>
      </c>
    </row>
    <row r="13" spans="1:8" x14ac:dyDescent="0.2">
      <c r="A13" s="156" t="e">
        <f>#REF!</f>
        <v>#REF!</v>
      </c>
      <c r="B13" s="158" t="s">
        <v>255</v>
      </c>
      <c r="C13" s="157" t="e">
        <f>SUMIF(#REF!,'для премирования!!!'!A13,#REF!)</f>
        <v>#REF!</v>
      </c>
      <c r="D13" s="157" t="e">
        <f>SUMIF(#REF!,'для премирования!!!'!A13,#REF!)</f>
        <v>#REF!</v>
      </c>
      <c r="E13" s="157" t="e">
        <f>SUMIF(#REF!,'для премирования!!!'!A13,#REF!)</f>
        <v>#REF!</v>
      </c>
      <c r="F13" s="157" t="e">
        <f>SUMIF(#REF!,'для премирования!!!'!A13,#REF!)</f>
        <v>#REF!</v>
      </c>
      <c r="G13" s="157" t="e">
        <f>SUMIF(#REF!,'для премирования!!!'!A13,#REF!)</f>
        <v>#REF!</v>
      </c>
      <c r="H13" s="157" t="e">
        <f>SUMIF(#REF!,'для премирования!!!'!A13,#REF!)</f>
        <v>#REF!</v>
      </c>
    </row>
    <row r="14" spans="1:8" x14ac:dyDescent="0.2">
      <c r="A14" s="156" t="e">
        <f>#REF!</f>
        <v>#REF!</v>
      </c>
      <c r="B14" s="158" t="s">
        <v>255</v>
      </c>
      <c r="C14" s="157" t="e">
        <f>SUMIF(#REF!,'для премирования!!!'!A14,#REF!)</f>
        <v>#REF!</v>
      </c>
      <c r="D14" s="157" t="e">
        <f>SUMIF(#REF!,'для премирования!!!'!A14,#REF!)</f>
        <v>#REF!</v>
      </c>
      <c r="E14" s="157" t="e">
        <f>SUMIF(#REF!,'для премирования!!!'!A14,#REF!)</f>
        <v>#REF!</v>
      </c>
      <c r="F14" s="157" t="e">
        <f>SUMIF(#REF!,'для премирования!!!'!A14,#REF!)</f>
        <v>#REF!</v>
      </c>
      <c r="G14" s="157" t="e">
        <f>SUMIF(#REF!,'для премирования!!!'!A14,#REF!)</f>
        <v>#REF!</v>
      </c>
      <c r="H14" s="157" t="e">
        <f>SUMIF(#REF!,'для премирования!!!'!A14,#REF!)</f>
        <v>#REF!</v>
      </c>
    </row>
    <row r="15" spans="1:8" x14ac:dyDescent="0.2">
      <c r="A15" s="156" t="e">
        <f>#REF!</f>
        <v>#REF!</v>
      </c>
      <c r="B15" s="158" t="s">
        <v>255</v>
      </c>
      <c r="C15" s="157" t="e">
        <f>SUMIF(#REF!,'для премирования!!!'!A15,#REF!)</f>
        <v>#REF!</v>
      </c>
      <c r="D15" s="157" t="e">
        <f>SUMIF(#REF!,'для премирования!!!'!A15,#REF!)</f>
        <v>#REF!</v>
      </c>
      <c r="E15" s="157" t="e">
        <f>SUMIF(#REF!,'для премирования!!!'!A15,#REF!)</f>
        <v>#REF!</v>
      </c>
      <c r="F15" s="157" t="e">
        <f>SUMIF(#REF!,'для премирования!!!'!A15,#REF!)</f>
        <v>#REF!</v>
      </c>
      <c r="G15" s="157" t="e">
        <f>SUMIF(#REF!,'для премирования!!!'!A15,#REF!)</f>
        <v>#REF!</v>
      </c>
      <c r="H15" s="157" t="e">
        <f>SUMIF(#REF!,'для премирования!!!'!A15,#REF!)</f>
        <v>#REF!</v>
      </c>
    </row>
    <row r="16" spans="1:8" x14ac:dyDescent="0.2">
      <c r="A16" s="156" t="e">
        <f>#REF!</f>
        <v>#REF!</v>
      </c>
      <c r="B16" s="158" t="s">
        <v>255</v>
      </c>
      <c r="C16" s="157" t="e">
        <f>SUMIF(#REF!,'для премирования!!!'!A16,#REF!)</f>
        <v>#REF!</v>
      </c>
      <c r="D16" s="157" t="e">
        <f>SUMIF(#REF!,'для премирования!!!'!A16,#REF!)</f>
        <v>#REF!</v>
      </c>
      <c r="E16" s="157" t="e">
        <f>SUMIF(#REF!,'для премирования!!!'!A16,#REF!)</f>
        <v>#REF!</v>
      </c>
      <c r="F16" s="157" t="e">
        <f>SUMIF(#REF!,'для премирования!!!'!A16,#REF!)</f>
        <v>#REF!</v>
      </c>
      <c r="G16" s="157" t="e">
        <f>SUMIF(#REF!,'для премирования!!!'!A16,#REF!)</f>
        <v>#REF!</v>
      </c>
      <c r="H16" s="157" t="e">
        <f>SUMIF(#REF!,'для премирования!!!'!A16,#REF!)</f>
        <v>#REF!</v>
      </c>
    </row>
    <row r="17" spans="1:8" x14ac:dyDescent="0.2">
      <c r="A17" s="156" t="e">
        <f>#REF!</f>
        <v>#REF!</v>
      </c>
      <c r="B17" s="158" t="s">
        <v>255</v>
      </c>
      <c r="C17" s="157" t="e">
        <f>SUMIF(#REF!,'для премирования!!!'!A17,#REF!)</f>
        <v>#REF!</v>
      </c>
      <c r="D17" s="157" t="e">
        <f>SUMIF(#REF!,'для премирования!!!'!A17,#REF!)</f>
        <v>#REF!</v>
      </c>
      <c r="E17" s="157" t="e">
        <f>SUMIF(#REF!,'для премирования!!!'!A17,#REF!)</f>
        <v>#REF!</v>
      </c>
      <c r="F17" s="157" t="e">
        <f>SUMIF(#REF!,'для премирования!!!'!A17,#REF!)</f>
        <v>#REF!</v>
      </c>
      <c r="G17" s="157" t="e">
        <f>SUMIF(#REF!,'для премирования!!!'!A17,#REF!)</f>
        <v>#REF!</v>
      </c>
      <c r="H17" s="157" t="e">
        <f>SUMIF(#REF!,'для премирования!!!'!A17,#REF!)</f>
        <v>#REF!</v>
      </c>
    </row>
    <row r="18" spans="1:8" x14ac:dyDescent="0.2">
      <c r="A18" s="156" t="e">
        <f>#REF!</f>
        <v>#REF!</v>
      </c>
      <c r="B18" s="158" t="s">
        <v>255</v>
      </c>
      <c r="C18" s="157" t="e">
        <f>SUMIF(#REF!,'для премирования!!!'!A18,#REF!)</f>
        <v>#REF!</v>
      </c>
      <c r="D18" s="157" t="e">
        <f>SUMIF(#REF!,'для премирования!!!'!A18,#REF!)</f>
        <v>#REF!</v>
      </c>
      <c r="E18" s="157" t="e">
        <f>SUMIF(#REF!,'для премирования!!!'!A18,#REF!)</f>
        <v>#REF!</v>
      </c>
      <c r="F18" s="157" t="e">
        <f>SUMIF(#REF!,'для премирования!!!'!A18,#REF!)</f>
        <v>#REF!</v>
      </c>
      <c r="G18" s="157" t="e">
        <f>SUMIF(#REF!,'для премирования!!!'!A18,#REF!)</f>
        <v>#REF!</v>
      </c>
      <c r="H18" s="157" t="e">
        <f>SUMIF(#REF!,'для премирования!!!'!A18,#REF!)</f>
        <v>#REF!</v>
      </c>
    </row>
    <row r="19" spans="1:8" x14ac:dyDescent="0.2">
      <c r="A19" s="156" t="e">
        <f>#REF!</f>
        <v>#REF!</v>
      </c>
      <c r="B19" s="158" t="s">
        <v>254</v>
      </c>
      <c r="C19" s="157" t="e">
        <f>SUMIF(#REF!,'для премирования!!!'!A19,#REF!)</f>
        <v>#REF!</v>
      </c>
      <c r="D19" s="157" t="e">
        <f>SUMIF(#REF!,'для премирования!!!'!A19,#REF!)</f>
        <v>#REF!</v>
      </c>
      <c r="E19" s="157" t="e">
        <f>SUMIF(#REF!,'для премирования!!!'!A19,#REF!)</f>
        <v>#REF!</v>
      </c>
      <c r="F19" s="157" t="e">
        <f>SUMIF(#REF!,'для премирования!!!'!A19,#REF!)</f>
        <v>#REF!</v>
      </c>
      <c r="G19" s="157" t="e">
        <f>SUMIF(#REF!,'для премирования!!!'!A19,#REF!)</f>
        <v>#REF!</v>
      </c>
      <c r="H19" s="157" t="e">
        <f>SUMIF(#REF!,'для премирования!!!'!A19,#REF!)</f>
        <v>#REF!</v>
      </c>
    </row>
    <row r="20" spans="1:8" x14ac:dyDescent="0.2">
      <c r="A20" s="156" t="e">
        <f>#REF!</f>
        <v>#REF!</v>
      </c>
      <c r="B20" s="158" t="s">
        <v>254</v>
      </c>
      <c r="C20" s="157" t="e">
        <f>SUMIF(#REF!,'для премирования!!!'!A20,#REF!)</f>
        <v>#REF!</v>
      </c>
      <c r="D20" s="157" t="e">
        <f>SUMIF(#REF!,'для премирования!!!'!A20,#REF!)</f>
        <v>#REF!</v>
      </c>
      <c r="E20" s="157" t="e">
        <f>SUMIF(#REF!,'для премирования!!!'!A20,#REF!)</f>
        <v>#REF!</v>
      </c>
      <c r="F20" s="157" t="e">
        <f>SUMIF(#REF!,'для премирования!!!'!A20,#REF!)</f>
        <v>#REF!</v>
      </c>
      <c r="G20" s="157" t="e">
        <f>SUMIF(#REF!,'для премирования!!!'!A20,#REF!)</f>
        <v>#REF!</v>
      </c>
      <c r="H20" s="157" t="e">
        <f>SUMIF(#REF!,'для премирования!!!'!A20,#REF!)</f>
        <v>#REF!</v>
      </c>
    </row>
    <row r="21" spans="1:8" x14ac:dyDescent="0.2">
      <c r="A21" s="156" t="e">
        <f>#REF!</f>
        <v>#REF!</v>
      </c>
      <c r="B21" s="158" t="s">
        <v>254</v>
      </c>
      <c r="C21" s="157" t="e">
        <f>SUMIF(#REF!,'для премирования!!!'!A21,#REF!)</f>
        <v>#REF!</v>
      </c>
      <c r="D21" s="157" t="e">
        <f>SUMIF(#REF!,'для премирования!!!'!A21,#REF!)</f>
        <v>#REF!</v>
      </c>
      <c r="E21" s="157" t="e">
        <f>SUMIF(#REF!,'для премирования!!!'!A21,#REF!)</f>
        <v>#REF!</v>
      </c>
      <c r="F21" s="157" t="e">
        <f>SUMIF(#REF!,'для премирования!!!'!A21,#REF!)</f>
        <v>#REF!</v>
      </c>
      <c r="G21" s="157" t="e">
        <f>SUMIF(#REF!,'для премирования!!!'!A21,#REF!)</f>
        <v>#REF!</v>
      </c>
      <c r="H21" s="157" t="e">
        <f>SUMIF(#REF!,'для премирования!!!'!A21,#REF!)</f>
        <v>#REF!</v>
      </c>
    </row>
    <row r="22" spans="1:8" x14ac:dyDescent="0.2">
      <c r="A22" s="156" t="e">
        <f>#REF!</f>
        <v>#REF!</v>
      </c>
      <c r="B22" s="158" t="s">
        <v>254</v>
      </c>
      <c r="C22" s="157" t="e">
        <f>SUMIF(#REF!,'для премирования!!!'!A22,#REF!)</f>
        <v>#REF!</v>
      </c>
      <c r="D22" s="157" t="e">
        <f>SUMIF(#REF!,'для премирования!!!'!A22,#REF!)</f>
        <v>#REF!</v>
      </c>
      <c r="E22" s="157" t="e">
        <f>SUMIF(#REF!,'для премирования!!!'!A22,#REF!)</f>
        <v>#REF!</v>
      </c>
      <c r="F22" s="157" t="e">
        <f>SUMIF(#REF!,'для премирования!!!'!A22,#REF!)</f>
        <v>#REF!</v>
      </c>
      <c r="G22" s="157" t="e">
        <f>SUMIF(#REF!,'для премирования!!!'!A22,#REF!)</f>
        <v>#REF!</v>
      </c>
      <c r="H22" s="157" t="e">
        <f>SUMIF(#REF!,'для премирования!!!'!A22,#REF!)</f>
        <v>#REF!</v>
      </c>
    </row>
    <row r="23" spans="1:8" x14ac:dyDescent="0.2">
      <c r="A23" s="156" t="e">
        <f>#REF!</f>
        <v>#REF!</v>
      </c>
      <c r="B23" s="158" t="s">
        <v>254</v>
      </c>
      <c r="C23" s="157" t="e">
        <f>SUMIF(#REF!,'для премирования!!!'!A23,#REF!)</f>
        <v>#REF!</v>
      </c>
      <c r="D23" s="157" t="e">
        <f>SUMIF(#REF!,'для премирования!!!'!A23,#REF!)</f>
        <v>#REF!</v>
      </c>
      <c r="E23" s="157" t="e">
        <f>SUMIF(#REF!,'для премирования!!!'!A23,#REF!)</f>
        <v>#REF!</v>
      </c>
      <c r="F23" s="157" t="e">
        <f>SUMIF(#REF!,'для премирования!!!'!A23,#REF!)</f>
        <v>#REF!</v>
      </c>
      <c r="G23" s="157" t="e">
        <f>SUMIF(#REF!,'для премирования!!!'!A23,#REF!)</f>
        <v>#REF!</v>
      </c>
      <c r="H23" s="157" t="e">
        <f>SUMIF(#REF!,'для премирования!!!'!A23,#REF!)</f>
        <v>#REF!</v>
      </c>
    </row>
    <row r="24" spans="1:8" x14ac:dyDescent="0.2">
      <c r="A24" s="156" t="e">
        <f>#REF!</f>
        <v>#REF!</v>
      </c>
      <c r="B24" s="158" t="s">
        <v>255</v>
      </c>
      <c r="C24" s="157" t="e">
        <f>SUMIF(#REF!,'для премирования!!!'!A24,#REF!)</f>
        <v>#REF!</v>
      </c>
      <c r="D24" s="157" t="e">
        <f>SUMIF(#REF!,'для премирования!!!'!A24,#REF!)</f>
        <v>#REF!</v>
      </c>
      <c r="E24" s="157" t="e">
        <f>SUMIF(#REF!,'для премирования!!!'!A24,#REF!)</f>
        <v>#REF!</v>
      </c>
      <c r="F24" s="157" t="e">
        <f>SUMIF(#REF!,'для премирования!!!'!A24,#REF!)</f>
        <v>#REF!</v>
      </c>
      <c r="G24" s="157" t="e">
        <f>SUMIF(#REF!,'для премирования!!!'!A24,#REF!)</f>
        <v>#REF!</v>
      </c>
      <c r="H24" s="157" t="e">
        <f>SUMIF(#REF!,'для премирования!!!'!A24,#REF!)</f>
        <v>#REF!</v>
      </c>
    </row>
    <row r="25" spans="1:8" x14ac:dyDescent="0.2">
      <c r="A25" s="156" t="e">
        <f>#REF!</f>
        <v>#REF!</v>
      </c>
      <c r="B25" s="158" t="s">
        <v>255</v>
      </c>
      <c r="C25" s="157" t="e">
        <f>SUMIF(#REF!,'для премирования!!!'!A25,#REF!)</f>
        <v>#REF!</v>
      </c>
      <c r="D25" s="157" t="e">
        <f>SUMIF(#REF!,'для премирования!!!'!A25,#REF!)</f>
        <v>#REF!</v>
      </c>
      <c r="E25" s="157" t="e">
        <f>SUMIF(#REF!,'для премирования!!!'!A25,#REF!)</f>
        <v>#REF!</v>
      </c>
      <c r="F25" s="157" t="e">
        <f>SUMIF(#REF!,'для премирования!!!'!A25,#REF!)</f>
        <v>#REF!</v>
      </c>
      <c r="G25" s="157" t="e">
        <f>SUMIF(#REF!,'для премирования!!!'!A25,#REF!)</f>
        <v>#REF!</v>
      </c>
      <c r="H25" s="157" t="e">
        <f>SUMIF(#REF!,'для премирования!!!'!A25,#REF!)</f>
        <v>#REF!</v>
      </c>
    </row>
    <row r="26" spans="1:8" x14ac:dyDescent="0.2">
      <c r="A26" s="156" t="e">
        <f>#REF!</f>
        <v>#REF!</v>
      </c>
      <c r="B26" s="158" t="s">
        <v>255</v>
      </c>
      <c r="C26" s="157" t="e">
        <f>SUMIF(#REF!,'для премирования!!!'!A26,#REF!)</f>
        <v>#REF!</v>
      </c>
      <c r="D26" s="157" t="e">
        <f>SUMIF(#REF!,'для премирования!!!'!A26,#REF!)</f>
        <v>#REF!</v>
      </c>
      <c r="E26" s="157" t="e">
        <f>SUMIF(#REF!,'для премирования!!!'!A26,#REF!)</f>
        <v>#REF!</v>
      </c>
      <c r="F26" s="157" t="e">
        <f>SUMIF(#REF!,'для премирования!!!'!A26,#REF!)</f>
        <v>#REF!</v>
      </c>
      <c r="G26" s="157" t="e">
        <f>SUMIF(#REF!,'для премирования!!!'!A26,#REF!)</f>
        <v>#REF!</v>
      </c>
      <c r="H26" s="157" t="e">
        <f>SUMIF(#REF!,'для премирования!!!'!A26,#REF!)</f>
        <v>#REF!</v>
      </c>
    </row>
    <row r="27" spans="1:8" x14ac:dyDescent="0.2">
      <c r="A27" s="156"/>
      <c r="B27" s="158" t="s">
        <v>255</v>
      </c>
      <c r="C27" s="157" t="e">
        <f>SUMIF(#REF!,'для премирования!!!'!A27,#REF!)</f>
        <v>#REF!</v>
      </c>
      <c r="D27" s="157" t="e">
        <f>SUMIF(#REF!,'для премирования!!!'!A27,#REF!)</f>
        <v>#REF!</v>
      </c>
      <c r="E27" s="157" t="e">
        <f>SUMIF(#REF!,'для премирования!!!'!A27,#REF!)</f>
        <v>#REF!</v>
      </c>
      <c r="F27" s="157" t="e">
        <f>SUMIF(#REF!,'для премирования!!!'!A27,#REF!)</f>
        <v>#REF!</v>
      </c>
      <c r="G27" s="157" t="e">
        <f>SUMIF(#REF!,'для премирования!!!'!A27,#REF!)</f>
        <v>#REF!</v>
      </c>
      <c r="H27" s="157" t="e">
        <f>SUMIF(#REF!,'для премирования!!!'!A27,#REF!)</f>
        <v>#REF!</v>
      </c>
    </row>
    <row r="28" spans="1:8" x14ac:dyDescent="0.2">
      <c r="A28" s="156" t="e">
        <f>#REF!</f>
        <v>#REF!</v>
      </c>
      <c r="B28" s="158" t="s">
        <v>255</v>
      </c>
      <c r="C28" s="157" t="e">
        <f>SUMIF(#REF!,'для премирования!!!'!A28,#REF!)</f>
        <v>#REF!</v>
      </c>
      <c r="D28" s="157" t="e">
        <f>SUMIF(#REF!,'для премирования!!!'!A28,#REF!)</f>
        <v>#REF!</v>
      </c>
      <c r="E28" s="157" t="e">
        <f>SUMIF(#REF!,'для премирования!!!'!A28,#REF!)</f>
        <v>#REF!</v>
      </c>
      <c r="F28" s="157" t="e">
        <f>SUMIF(#REF!,'для премирования!!!'!A28,#REF!)</f>
        <v>#REF!</v>
      </c>
      <c r="G28" s="157" t="e">
        <f>SUMIF(#REF!,'для премирования!!!'!A28,#REF!)</f>
        <v>#REF!</v>
      </c>
      <c r="H28" s="157" t="e">
        <f>SUMIF(#REF!,'для премирования!!!'!A28,#REF!)</f>
        <v>#REF!</v>
      </c>
    </row>
    <row r="29" spans="1:8" x14ac:dyDescent="0.2">
      <c r="A29" s="156" t="e">
        <f>#REF!</f>
        <v>#REF!</v>
      </c>
      <c r="B29" s="158" t="s">
        <v>255</v>
      </c>
      <c r="C29" s="157" t="e">
        <f>SUMIF(#REF!,'для премирования!!!'!A29,#REF!)</f>
        <v>#REF!</v>
      </c>
      <c r="D29" s="157" t="e">
        <f>SUMIF(#REF!,'для премирования!!!'!A29,#REF!)</f>
        <v>#REF!</v>
      </c>
      <c r="E29" s="157" t="e">
        <f>SUMIF(#REF!,'для премирования!!!'!A29,#REF!)</f>
        <v>#REF!</v>
      </c>
      <c r="F29" s="157" t="e">
        <f>SUMIF(#REF!,'для премирования!!!'!A29,#REF!)</f>
        <v>#REF!</v>
      </c>
      <c r="G29" s="157" t="e">
        <f>SUMIF(#REF!,'для премирования!!!'!A29,#REF!)</f>
        <v>#REF!</v>
      </c>
      <c r="H29" s="157" t="e">
        <f>SUMIF(#REF!,'для премирования!!!'!A29,#REF!)</f>
        <v>#REF!</v>
      </c>
    </row>
    <row r="30" spans="1:8" x14ac:dyDescent="0.2">
      <c r="A30" s="156" t="e">
        <f>#REF!</f>
        <v>#REF!</v>
      </c>
      <c r="B30" s="158" t="s">
        <v>255</v>
      </c>
      <c r="C30" s="157" t="e">
        <f>SUMIF(#REF!,'для премирования!!!'!A30,#REF!)</f>
        <v>#REF!</v>
      </c>
      <c r="D30" s="157" t="e">
        <f>SUMIF(#REF!,'для премирования!!!'!A30,#REF!)</f>
        <v>#REF!</v>
      </c>
      <c r="E30" s="157" t="e">
        <f>SUMIF(#REF!,'для премирования!!!'!A30,#REF!)</f>
        <v>#REF!</v>
      </c>
      <c r="F30" s="157" t="e">
        <f>SUMIF(#REF!,'для премирования!!!'!A30,#REF!)</f>
        <v>#REF!</v>
      </c>
      <c r="G30" s="157" t="e">
        <f>SUMIF(#REF!,'для премирования!!!'!A30,#REF!)</f>
        <v>#REF!</v>
      </c>
      <c r="H30" s="157" t="e">
        <f>SUMIF(#REF!,'для премирования!!!'!A30,#REF!)</f>
        <v>#REF!</v>
      </c>
    </row>
    <row r="31" spans="1:8" x14ac:dyDescent="0.2">
      <c r="A31" s="156" t="e">
        <f>#REF!</f>
        <v>#REF!</v>
      </c>
      <c r="B31" s="158" t="s">
        <v>255</v>
      </c>
      <c r="C31" s="157" t="e">
        <f>SUMIF(#REF!,'для премирования!!!'!A31,#REF!)</f>
        <v>#REF!</v>
      </c>
      <c r="D31" s="157" t="e">
        <f>SUMIF(#REF!,'для премирования!!!'!A31,#REF!)</f>
        <v>#REF!</v>
      </c>
      <c r="E31" s="157" t="e">
        <f>SUMIF(#REF!,'для премирования!!!'!A31,#REF!)</f>
        <v>#REF!</v>
      </c>
      <c r="F31" s="157" t="e">
        <f>SUMIF(#REF!,'для премирования!!!'!A31,#REF!)</f>
        <v>#REF!</v>
      </c>
      <c r="G31" s="157" t="e">
        <f>SUMIF(#REF!,'для премирования!!!'!A31,#REF!)</f>
        <v>#REF!</v>
      </c>
      <c r="H31" s="157" t="e">
        <f>SUMIF(#REF!,'для премирования!!!'!A31,#REF!)</f>
        <v>#REF!</v>
      </c>
    </row>
    <row r="32" spans="1:8" x14ac:dyDescent="0.2">
      <c r="A32" s="156" t="e">
        <f>#REF!</f>
        <v>#REF!</v>
      </c>
      <c r="B32" s="158" t="s">
        <v>255</v>
      </c>
      <c r="C32" s="157" t="e">
        <f>SUMIF(#REF!,'для премирования!!!'!A32,#REF!)</f>
        <v>#REF!</v>
      </c>
      <c r="D32" s="157" t="e">
        <f>SUMIF(#REF!,'для премирования!!!'!A32,#REF!)</f>
        <v>#REF!</v>
      </c>
      <c r="E32" s="157" t="e">
        <f>SUMIF(#REF!,'для премирования!!!'!A32,#REF!)</f>
        <v>#REF!</v>
      </c>
      <c r="F32" s="157" t="e">
        <f>SUMIF(#REF!,'для премирования!!!'!A32,#REF!)</f>
        <v>#REF!</v>
      </c>
      <c r="G32" s="157" t="e">
        <f>SUMIF(#REF!,'для премирования!!!'!A32,#REF!)</f>
        <v>#REF!</v>
      </c>
      <c r="H32" s="157" t="e">
        <f>SUMIF(#REF!,'для премирования!!!'!A32,#REF!)</f>
        <v>#REF!</v>
      </c>
    </row>
    <row r="33" spans="1:8" x14ac:dyDescent="0.2">
      <c r="A33" s="156" t="e">
        <f>#REF!</f>
        <v>#REF!</v>
      </c>
      <c r="B33" s="158" t="s">
        <v>255</v>
      </c>
      <c r="C33" s="157" t="e">
        <f>SUMIF(#REF!,'для премирования!!!'!A33,#REF!)</f>
        <v>#REF!</v>
      </c>
      <c r="D33" s="157" t="e">
        <f>SUMIF(#REF!,'для премирования!!!'!A33,#REF!)</f>
        <v>#REF!</v>
      </c>
      <c r="E33" s="157" t="e">
        <f>SUMIF(#REF!,'для премирования!!!'!A33,#REF!)</f>
        <v>#REF!</v>
      </c>
      <c r="F33" s="157" t="e">
        <f>SUMIF(#REF!,'для премирования!!!'!A33,#REF!)</f>
        <v>#REF!</v>
      </c>
      <c r="G33" s="157" t="e">
        <f>SUMIF(#REF!,'для премирования!!!'!A33,#REF!)</f>
        <v>#REF!</v>
      </c>
      <c r="H33" s="157" t="e">
        <f>SUMIF(#REF!,'для премирования!!!'!A33,#REF!)</f>
        <v>#REF!</v>
      </c>
    </row>
    <row r="34" spans="1:8" x14ac:dyDescent="0.2">
      <c r="A34" s="156" t="e">
        <f>#REF!</f>
        <v>#REF!</v>
      </c>
      <c r="B34" s="158" t="s">
        <v>254</v>
      </c>
      <c r="C34" s="157" t="e">
        <f>SUMIF(#REF!,'для премирования!!!'!A34,#REF!)</f>
        <v>#REF!</v>
      </c>
      <c r="D34" s="157" t="e">
        <f>SUMIF(#REF!,'для премирования!!!'!A34,#REF!)</f>
        <v>#REF!</v>
      </c>
      <c r="E34" s="157" t="e">
        <f>SUMIF(#REF!,'для премирования!!!'!A34,#REF!)</f>
        <v>#REF!</v>
      </c>
      <c r="F34" s="157" t="e">
        <f>SUMIF(#REF!,'для премирования!!!'!A34,#REF!)</f>
        <v>#REF!</v>
      </c>
      <c r="G34" s="157" t="e">
        <f>SUMIF(#REF!,'для премирования!!!'!A34,#REF!)</f>
        <v>#REF!</v>
      </c>
      <c r="H34" s="157" t="e">
        <f>SUMIF(#REF!,'для премирования!!!'!A34,#REF!)</f>
        <v>#REF!</v>
      </c>
    </row>
    <row r="35" spans="1:8" x14ac:dyDescent="0.2">
      <c r="A35" s="156" t="e">
        <f>#REF!</f>
        <v>#REF!</v>
      </c>
      <c r="B35" s="158" t="s">
        <v>254</v>
      </c>
      <c r="C35" s="157" t="e">
        <f>SUMIF(#REF!,'для премирования!!!'!A35,#REF!)</f>
        <v>#REF!</v>
      </c>
      <c r="D35" s="157" t="e">
        <f>SUMIF(#REF!,'для премирования!!!'!A35,#REF!)</f>
        <v>#REF!</v>
      </c>
      <c r="E35" s="157" t="e">
        <f>SUMIF(#REF!,'для премирования!!!'!A35,#REF!)</f>
        <v>#REF!</v>
      </c>
      <c r="F35" s="157" t="e">
        <f>SUMIF(#REF!,'для премирования!!!'!A35,#REF!)</f>
        <v>#REF!</v>
      </c>
      <c r="G35" s="157" t="e">
        <f>SUMIF(#REF!,'для премирования!!!'!A35,#REF!)</f>
        <v>#REF!</v>
      </c>
      <c r="H35" s="157" t="e">
        <f>SUMIF(#REF!,'для премирования!!!'!A35,#REF!)</f>
        <v>#REF!</v>
      </c>
    </row>
    <row r="36" spans="1:8" x14ac:dyDescent="0.2">
      <c r="A36" s="156" t="e">
        <f>#REF!</f>
        <v>#REF!</v>
      </c>
      <c r="B36" s="158" t="s">
        <v>254</v>
      </c>
      <c r="C36" s="157" t="e">
        <f>SUMIF(#REF!,'для премирования!!!'!A36,#REF!)</f>
        <v>#REF!</v>
      </c>
      <c r="D36" s="157" t="e">
        <f>SUMIF(#REF!,'для премирования!!!'!A36,#REF!)</f>
        <v>#REF!</v>
      </c>
      <c r="E36" s="157" t="e">
        <f>SUMIF(#REF!,'для премирования!!!'!A36,#REF!)</f>
        <v>#REF!</v>
      </c>
      <c r="F36" s="157" t="e">
        <f>SUMIF(#REF!,'для премирования!!!'!A36,#REF!)</f>
        <v>#REF!</v>
      </c>
      <c r="G36" s="157" t="e">
        <f>SUMIF(#REF!,'для премирования!!!'!A36,#REF!)</f>
        <v>#REF!</v>
      </c>
      <c r="H36" s="157" t="e">
        <f>SUMIF(#REF!,'для премирования!!!'!A36,#REF!)</f>
        <v>#REF!</v>
      </c>
    </row>
    <row r="37" spans="1:8" x14ac:dyDescent="0.2">
      <c r="A37" s="156" t="e">
        <f>#REF!</f>
        <v>#REF!</v>
      </c>
      <c r="B37" s="158" t="s">
        <v>254</v>
      </c>
      <c r="C37" s="157" t="e">
        <f>SUMIF(#REF!,'для премирования!!!'!A37,#REF!)</f>
        <v>#REF!</v>
      </c>
      <c r="D37" s="157" t="e">
        <f>SUMIF(#REF!,'для премирования!!!'!A37,#REF!)</f>
        <v>#REF!</v>
      </c>
      <c r="E37" s="157" t="e">
        <f>SUMIF(#REF!,'для премирования!!!'!A37,#REF!)</f>
        <v>#REF!</v>
      </c>
      <c r="F37" s="157" t="e">
        <f>SUMIF(#REF!,'для премирования!!!'!A37,#REF!)</f>
        <v>#REF!</v>
      </c>
      <c r="G37" s="157" t="e">
        <f>SUMIF(#REF!,'для премирования!!!'!A37,#REF!)</f>
        <v>#REF!</v>
      </c>
      <c r="H37" s="157" t="e">
        <f>SUMIF(#REF!,'для премирования!!!'!A37,#REF!)</f>
        <v>#REF!</v>
      </c>
    </row>
    <row r="38" spans="1:8" x14ac:dyDescent="0.2">
      <c r="A38" s="156" t="e">
        <f>#REF!</f>
        <v>#REF!</v>
      </c>
      <c r="B38" s="158" t="s">
        <v>255</v>
      </c>
      <c r="C38" s="157" t="e">
        <f>SUMIF(#REF!,'для премирования!!!'!A38,#REF!)</f>
        <v>#REF!</v>
      </c>
      <c r="D38" s="157" t="e">
        <f>SUMIF(#REF!,'для премирования!!!'!A38,#REF!)</f>
        <v>#REF!</v>
      </c>
      <c r="E38" s="157" t="e">
        <f>SUMIF(#REF!,'для премирования!!!'!A38,#REF!)</f>
        <v>#REF!</v>
      </c>
      <c r="F38" s="157" t="e">
        <f>SUMIF(#REF!,'для премирования!!!'!A38,#REF!)</f>
        <v>#REF!</v>
      </c>
      <c r="G38" s="157" t="e">
        <f>SUMIF(#REF!,'для премирования!!!'!A38,#REF!)</f>
        <v>#REF!</v>
      </c>
      <c r="H38" s="157" t="e">
        <f>SUMIF(#REF!,'для премирования!!!'!A38,#REF!)</f>
        <v>#REF!</v>
      </c>
    </row>
    <row r="39" spans="1:8" x14ac:dyDescent="0.2">
      <c r="A39" s="156" t="e">
        <f>#REF!</f>
        <v>#REF!</v>
      </c>
      <c r="B39" s="158" t="s">
        <v>255</v>
      </c>
      <c r="C39" s="157" t="e">
        <f>SUMIF(#REF!,'для премирования!!!'!A39,#REF!)</f>
        <v>#REF!</v>
      </c>
      <c r="D39" s="157" t="e">
        <f>SUMIF(#REF!,'для премирования!!!'!A39,#REF!)</f>
        <v>#REF!</v>
      </c>
      <c r="E39" s="157" t="e">
        <f>SUMIF(#REF!,'для премирования!!!'!A39,#REF!)</f>
        <v>#REF!</v>
      </c>
      <c r="F39" s="157" t="e">
        <f>SUMIF(#REF!,'для премирования!!!'!A39,#REF!)</f>
        <v>#REF!</v>
      </c>
      <c r="G39" s="157" t="e">
        <f>SUMIF(#REF!,'для премирования!!!'!A39,#REF!)</f>
        <v>#REF!</v>
      </c>
      <c r="H39" s="157" t="e">
        <f>SUMIF(#REF!,'для премирования!!!'!A39,#REF!)</f>
        <v>#REF!</v>
      </c>
    </row>
    <row r="40" spans="1:8" x14ac:dyDescent="0.2">
      <c r="A40" s="156"/>
      <c r="B40" s="158" t="s">
        <v>255</v>
      </c>
      <c r="C40" s="157" t="e">
        <f>SUMIF(#REF!,'для премирования!!!'!A40,#REF!)</f>
        <v>#REF!</v>
      </c>
      <c r="D40" s="157" t="e">
        <f>SUMIF(#REF!,'для премирования!!!'!A40,#REF!)</f>
        <v>#REF!</v>
      </c>
      <c r="E40" s="157" t="e">
        <f>SUMIF(#REF!,'для премирования!!!'!A40,#REF!)</f>
        <v>#REF!</v>
      </c>
      <c r="F40" s="157" t="e">
        <f>SUMIF(#REF!,'для премирования!!!'!A40,#REF!)</f>
        <v>#REF!</v>
      </c>
      <c r="G40" s="157" t="e">
        <f>SUMIF(#REF!,'для премирования!!!'!A40,#REF!)</f>
        <v>#REF!</v>
      </c>
      <c r="H40" s="157" t="e">
        <f>SUMIF(#REF!,'для премирования!!!'!A40,#REF!)</f>
        <v>#REF!</v>
      </c>
    </row>
    <row r="41" spans="1:8" x14ac:dyDescent="0.2">
      <c r="A41" s="156" t="e">
        <f>#REF!</f>
        <v>#REF!</v>
      </c>
      <c r="B41" s="158" t="s">
        <v>254</v>
      </c>
      <c r="C41" s="157" t="e">
        <f>SUMIF(#REF!,'для премирования!!!'!A41,#REF!)</f>
        <v>#REF!</v>
      </c>
      <c r="D41" s="157" t="e">
        <f>SUMIF(#REF!,'для премирования!!!'!A41,#REF!)</f>
        <v>#REF!</v>
      </c>
      <c r="E41" s="157" t="e">
        <f>SUMIF(#REF!,'для премирования!!!'!A41,#REF!)</f>
        <v>#REF!</v>
      </c>
      <c r="F41" s="157" t="e">
        <f>SUMIF(#REF!,'для премирования!!!'!A41,#REF!)</f>
        <v>#REF!</v>
      </c>
      <c r="G41" s="157" t="e">
        <f>SUMIF(#REF!,'для премирования!!!'!A41,#REF!)</f>
        <v>#REF!</v>
      </c>
      <c r="H41" s="157" t="e">
        <f>SUMIF(#REF!,'для премирования!!!'!A41,#REF!)</f>
        <v>#REF!</v>
      </c>
    </row>
    <row r="42" spans="1:8" x14ac:dyDescent="0.2">
      <c r="A42" s="156" t="e">
        <f>#REF!</f>
        <v>#REF!</v>
      </c>
      <c r="B42" s="158" t="s">
        <v>255</v>
      </c>
      <c r="C42" s="157" t="e">
        <f>SUMIF(#REF!,'для премирования!!!'!A42,#REF!)</f>
        <v>#REF!</v>
      </c>
      <c r="D42" s="157" t="e">
        <f>SUMIF(#REF!,'для премирования!!!'!A42,#REF!)</f>
        <v>#REF!</v>
      </c>
      <c r="E42" s="157" t="e">
        <f>SUMIF(#REF!,'для премирования!!!'!A42,#REF!)</f>
        <v>#REF!</v>
      </c>
      <c r="F42" s="157" t="e">
        <f>SUMIF(#REF!,'для премирования!!!'!A42,#REF!)</f>
        <v>#REF!</v>
      </c>
      <c r="G42" s="157" t="e">
        <f>SUMIF(#REF!,'для премирования!!!'!A42,#REF!)</f>
        <v>#REF!</v>
      </c>
      <c r="H42" s="157" t="e">
        <f>SUMIF(#REF!,'для премирования!!!'!A42,#REF!)</f>
        <v>#REF!</v>
      </c>
    </row>
    <row r="43" spans="1:8" x14ac:dyDescent="0.2">
      <c r="A43" s="156" t="e">
        <f>#REF!</f>
        <v>#REF!</v>
      </c>
      <c r="B43" s="158" t="s">
        <v>255</v>
      </c>
      <c r="C43" s="157" t="e">
        <f>SUMIF(#REF!,'для премирования!!!'!A43,#REF!)</f>
        <v>#REF!</v>
      </c>
      <c r="D43" s="157" t="e">
        <f>SUMIF(#REF!,'для премирования!!!'!A43,#REF!)</f>
        <v>#REF!</v>
      </c>
      <c r="E43" s="157" t="e">
        <f>SUMIF(#REF!,'для премирования!!!'!A43,#REF!)</f>
        <v>#REF!</v>
      </c>
      <c r="F43" s="157" t="e">
        <f>SUMIF(#REF!,'для премирования!!!'!A43,#REF!)</f>
        <v>#REF!</v>
      </c>
      <c r="G43" s="157" t="e">
        <f>SUMIF(#REF!,'для премирования!!!'!A43,#REF!)</f>
        <v>#REF!</v>
      </c>
      <c r="H43" s="157" t="e">
        <f>SUMIF(#REF!,'для премирования!!!'!A43,#REF!)</f>
        <v>#REF!</v>
      </c>
    </row>
    <row r="44" spans="1:8" x14ac:dyDescent="0.2">
      <c r="A44" s="156" t="e">
        <f>#REF!</f>
        <v>#REF!</v>
      </c>
      <c r="B44" s="158" t="s">
        <v>255</v>
      </c>
      <c r="C44" s="157" t="e">
        <f>SUMIF(#REF!,'для премирования!!!'!A44,#REF!)</f>
        <v>#REF!</v>
      </c>
      <c r="D44" s="157" t="e">
        <f>SUMIF(#REF!,'для премирования!!!'!A44,#REF!)</f>
        <v>#REF!</v>
      </c>
      <c r="E44" s="157" t="e">
        <f>SUMIF(#REF!,'для премирования!!!'!A44,#REF!)</f>
        <v>#REF!</v>
      </c>
      <c r="F44" s="157" t="e">
        <f>SUMIF(#REF!,'для премирования!!!'!A44,#REF!)</f>
        <v>#REF!</v>
      </c>
      <c r="G44" s="157" t="e">
        <f>SUMIF(#REF!,'для премирования!!!'!A44,#REF!)</f>
        <v>#REF!</v>
      </c>
      <c r="H44" s="157" t="e">
        <f>SUMIF(#REF!,'для премирования!!!'!A44,#REF!)</f>
        <v>#REF!</v>
      </c>
    </row>
    <row r="45" spans="1:8" x14ac:dyDescent="0.2">
      <c r="A45" s="156" t="e">
        <f>#REF!</f>
        <v>#REF!</v>
      </c>
      <c r="B45" s="158" t="s">
        <v>255</v>
      </c>
      <c r="C45" s="157" t="e">
        <f>SUMIF(#REF!,'для премирования!!!'!A45,#REF!)</f>
        <v>#REF!</v>
      </c>
      <c r="D45" s="157" t="e">
        <f>SUMIF(#REF!,'для премирования!!!'!A45,#REF!)</f>
        <v>#REF!</v>
      </c>
      <c r="E45" s="157" t="e">
        <f>SUMIF(#REF!,'для премирования!!!'!A45,#REF!)</f>
        <v>#REF!</v>
      </c>
      <c r="F45" s="157" t="e">
        <f>SUMIF(#REF!,'для премирования!!!'!A45,#REF!)</f>
        <v>#REF!</v>
      </c>
      <c r="G45" s="157" t="e">
        <f>SUMIF(#REF!,'для премирования!!!'!A45,#REF!)</f>
        <v>#REF!</v>
      </c>
      <c r="H45" s="157" t="e">
        <f>SUMIF(#REF!,'для премирования!!!'!A45,#REF!)</f>
        <v>#REF!</v>
      </c>
    </row>
    <row r="46" spans="1:8" x14ac:dyDescent="0.2">
      <c r="A46" s="156" t="e">
        <f>#REF!</f>
        <v>#REF!</v>
      </c>
      <c r="B46" s="158" t="s">
        <v>255</v>
      </c>
      <c r="C46" s="157" t="e">
        <f>SUMIF(#REF!,'для премирования!!!'!A46,#REF!)</f>
        <v>#REF!</v>
      </c>
      <c r="D46" s="157" t="e">
        <f>SUMIF(#REF!,'для премирования!!!'!A46,#REF!)</f>
        <v>#REF!</v>
      </c>
      <c r="E46" s="157" t="e">
        <f>SUMIF(#REF!,'для премирования!!!'!A46,#REF!)</f>
        <v>#REF!</v>
      </c>
      <c r="F46" s="157" t="e">
        <f>SUMIF(#REF!,'для премирования!!!'!A46,#REF!)</f>
        <v>#REF!</v>
      </c>
      <c r="G46" s="157" t="e">
        <f>SUMIF(#REF!,'для премирования!!!'!A46,#REF!)</f>
        <v>#REF!</v>
      </c>
      <c r="H46" s="157" t="e">
        <f>SUMIF(#REF!,'для премирования!!!'!A46,#REF!)</f>
        <v>#REF!</v>
      </c>
    </row>
    <row r="47" spans="1:8" x14ac:dyDescent="0.2">
      <c r="A47" s="156" t="e">
        <f>#REF!</f>
        <v>#REF!</v>
      </c>
      <c r="B47" s="158" t="s">
        <v>255</v>
      </c>
      <c r="C47" s="157" t="e">
        <f>SUMIF(#REF!,'для премирования!!!'!A47,#REF!)</f>
        <v>#REF!</v>
      </c>
      <c r="D47" s="157" t="e">
        <f>SUMIF(#REF!,'для премирования!!!'!A47,#REF!)</f>
        <v>#REF!</v>
      </c>
      <c r="E47" s="157" t="e">
        <f>SUMIF(#REF!,'для премирования!!!'!A47,#REF!)</f>
        <v>#REF!</v>
      </c>
      <c r="F47" s="157" t="e">
        <f>SUMIF(#REF!,'для премирования!!!'!A47,#REF!)</f>
        <v>#REF!</v>
      </c>
      <c r="G47" s="157" t="e">
        <f>SUMIF(#REF!,'для премирования!!!'!A47,#REF!)</f>
        <v>#REF!</v>
      </c>
      <c r="H47" s="157" t="e">
        <f>SUMIF(#REF!,'для премирования!!!'!A47,#REF!)</f>
        <v>#REF!</v>
      </c>
    </row>
    <row r="48" spans="1:8" x14ac:dyDescent="0.2">
      <c r="A48" s="156" t="e">
        <f>#REF!</f>
        <v>#REF!</v>
      </c>
      <c r="B48" s="158" t="s">
        <v>255</v>
      </c>
      <c r="C48" s="157" t="e">
        <f>SUMIF(#REF!,'для премирования!!!'!A48,#REF!)</f>
        <v>#REF!</v>
      </c>
      <c r="D48" s="157" t="e">
        <f>SUMIF(#REF!,'для премирования!!!'!A48,#REF!)</f>
        <v>#REF!</v>
      </c>
      <c r="E48" s="157" t="e">
        <f>SUMIF(#REF!,'для премирования!!!'!A48,#REF!)</f>
        <v>#REF!</v>
      </c>
      <c r="F48" s="157" t="e">
        <f>SUMIF(#REF!,'для премирования!!!'!A48,#REF!)</f>
        <v>#REF!</v>
      </c>
      <c r="G48" s="157" t="e">
        <f>SUMIF(#REF!,'для премирования!!!'!A48,#REF!)</f>
        <v>#REF!</v>
      </c>
      <c r="H48" s="157" t="e">
        <f>SUMIF(#REF!,'для премирования!!!'!A48,#REF!)</f>
        <v>#REF!</v>
      </c>
    </row>
    <row r="49" spans="1:8" x14ac:dyDescent="0.2">
      <c r="A49" s="156" t="e">
        <f>#REF!</f>
        <v>#REF!</v>
      </c>
      <c r="B49" s="158" t="s">
        <v>255</v>
      </c>
      <c r="C49" s="157" t="e">
        <f>SUMIF(#REF!,'для премирования!!!'!A49,#REF!)</f>
        <v>#REF!</v>
      </c>
      <c r="D49" s="157" t="e">
        <f>SUMIF(#REF!,'для премирования!!!'!A49,#REF!)</f>
        <v>#REF!</v>
      </c>
      <c r="E49" s="157" t="e">
        <f>SUMIF(#REF!,'для премирования!!!'!A49,#REF!)</f>
        <v>#REF!</v>
      </c>
      <c r="F49" s="157" t="e">
        <f>SUMIF(#REF!,'для премирования!!!'!A49,#REF!)</f>
        <v>#REF!</v>
      </c>
      <c r="G49" s="157" t="e">
        <f>SUMIF(#REF!,'для премирования!!!'!A49,#REF!)</f>
        <v>#REF!</v>
      </c>
      <c r="H49" s="157" t="e">
        <f>SUMIF(#REF!,'для премирования!!!'!A49,#REF!)</f>
        <v>#REF!</v>
      </c>
    </row>
    <row r="50" spans="1:8" x14ac:dyDescent="0.2">
      <c r="A50" s="156" t="e">
        <f>#REF!</f>
        <v>#REF!</v>
      </c>
      <c r="B50" s="158" t="s">
        <v>255</v>
      </c>
      <c r="C50" s="157" t="e">
        <f>SUMIF(#REF!,'для премирования!!!'!A50,#REF!)</f>
        <v>#REF!</v>
      </c>
      <c r="D50" s="157" t="e">
        <f>SUMIF(#REF!,'для премирования!!!'!A50,#REF!)</f>
        <v>#REF!</v>
      </c>
      <c r="E50" s="157" t="e">
        <f>SUMIF(#REF!,'для премирования!!!'!A50,#REF!)</f>
        <v>#REF!</v>
      </c>
      <c r="F50" s="157" t="e">
        <f>SUMIF(#REF!,'для премирования!!!'!A50,#REF!)</f>
        <v>#REF!</v>
      </c>
      <c r="G50" s="157" t="e">
        <f>SUMIF(#REF!,'для премирования!!!'!A50,#REF!)</f>
        <v>#REF!</v>
      </c>
      <c r="H50" s="157" t="e">
        <f>SUMIF(#REF!,'для премирования!!!'!A50,#REF!)</f>
        <v>#REF!</v>
      </c>
    </row>
    <row r="51" spans="1:8" x14ac:dyDescent="0.2">
      <c r="A51" s="156" t="e">
        <f>#REF!</f>
        <v>#REF!</v>
      </c>
      <c r="B51" s="158" t="s">
        <v>255</v>
      </c>
      <c r="C51" s="157" t="e">
        <f>SUMIF(#REF!,'для премирования!!!'!A51,#REF!)</f>
        <v>#REF!</v>
      </c>
      <c r="D51" s="157" t="e">
        <f>SUMIF(#REF!,'для премирования!!!'!A51,#REF!)</f>
        <v>#REF!</v>
      </c>
      <c r="E51" s="157" t="e">
        <f>SUMIF(#REF!,'для премирования!!!'!A51,#REF!)</f>
        <v>#REF!</v>
      </c>
      <c r="F51" s="157" t="e">
        <f>SUMIF(#REF!,'для премирования!!!'!A51,#REF!)</f>
        <v>#REF!</v>
      </c>
      <c r="G51" s="157" t="e">
        <f>SUMIF(#REF!,'для премирования!!!'!A51,#REF!)</f>
        <v>#REF!</v>
      </c>
      <c r="H51" s="157" t="e">
        <f>SUMIF(#REF!,'для премирования!!!'!A51,#REF!)</f>
        <v>#REF!</v>
      </c>
    </row>
    <row r="52" spans="1:8" x14ac:dyDescent="0.2">
      <c r="A52" s="156" t="e">
        <f>#REF!</f>
        <v>#REF!</v>
      </c>
      <c r="B52" s="158" t="s">
        <v>255</v>
      </c>
      <c r="C52" s="157" t="e">
        <f>SUMIF(#REF!,'для премирования!!!'!A52,#REF!)</f>
        <v>#REF!</v>
      </c>
      <c r="D52" s="157" t="e">
        <f>SUMIF(#REF!,'для премирования!!!'!A52,#REF!)</f>
        <v>#REF!</v>
      </c>
      <c r="E52" s="157" t="e">
        <f>SUMIF(#REF!,'для премирования!!!'!A52,#REF!)</f>
        <v>#REF!</v>
      </c>
      <c r="F52" s="157" t="e">
        <f>SUMIF(#REF!,'для премирования!!!'!A52,#REF!)</f>
        <v>#REF!</v>
      </c>
      <c r="G52" s="157" t="e">
        <f>SUMIF(#REF!,'для премирования!!!'!A52,#REF!)</f>
        <v>#REF!</v>
      </c>
      <c r="H52" s="157" t="e">
        <f>SUMIF(#REF!,'для премирования!!!'!A52,#REF!)</f>
        <v>#REF!</v>
      </c>
    </row>
    <row r="53" spans="1:8" x14ac:dyDescent="0.2">
      <c r="A53" s="156" t="e">
        <f>#REF!</f>
        <v>#REF!</v>
      </c>
      <c r="B53" s="158" t="s">
        <v>255</v>
      </c>
      <c r="C53" s="157" t="e">
        <f>SUMIF(#REF!,'для премирования!!!'!A53,#REF!)</f>
        <v>#REF!</v>
      </c>
      <c r="D53" s="157" t="e">
        <f>SUMIF(#REF!,'для премирования!!!'!A53,#REF!)</f>
        <v>#REF!</v>
      </c>
      <c r="E53" s="157" t="e">
        <f>SUMIF(#REF!,'для премирования!!!'!A53,#REF!)</f>
        <v>#REF!</v>
      </c>
      <c r="F53" s="157" t="e">
        <f>SUMIF(#REF!,'для премирования!!!'!A53,#REF!)</f>
        <v>#REF!</v>
      </c>
      <c r="G53" s="157" t="e">
        <f>SUMIF(#REF!,'для премирования!!!'!A53,#REF!)</f>
        <v>#REF!</v>
      </c>
      <c r="H53" s="157" t="e">
        <f>SUMIF(#REF!,'для премирования!!!'!A53,#REF!)</f>
        <v>#REF!</v>
      </c>
    </row>
    <row r="54" spans="1:8" x14ac:dyDescent="0.2">
      <c r="A54" s="156" t="e">
        <f>#REF!</f>
        <v>#REF!</v>
      </c>
      <c r="B54" s="158" t="s">
        <v>255</v>
      </c>
      <c r="C54" s="157" t="e">
        <f>SUMIF(#REF!,'для премирования!!!'!A54,#REF!)</f>
        <v>#REF!</v>
      </c>
      <c r="D54" s="157" t="e">
        <f>SUMIF(#REF!,'для премирования!!!'!A54,#REF!)</f>
        <v>#REF!</v>
      </c>
      <c r="E54" s="157" t="e">
        <f>SUMIF(#REF!,'для премирования!!!'!A54,#REF!)</f>
        <v>#REF!</v>
      </c>
      <c r="F54" s="157" t="e">
        <f>SUMIF(#REF!,'для премирования!!!'!A54,#REF!)</f>
        <v>#REF!</v>
      </c>
      <c r="G54" s="157" t="e">
        <f>SUMIF(#REF!,'для премирования!!!'!A54,#REF!)</f>
        <v>#REF!</v>
      </c>
      <c r="H54" s="157" t="e">
        <f>SUMIF(#REF!,'для премирования!!!'!A54,#REF!)</f>
        <v>#REF!</v>
      </c>
    </row>
    <row r="55" spans="1:8" x14ac:dyDescent="0.2">
      <c r="A55" s="156" t="e">
        <f>#REF!</f>
        <v>#REF!</v>
      </c>
      <c r="B55" s="158" t="s">
        <v>255</v>
      </c>
      <c r="C55" s="157" t="e">
        <f>SUMIF(#REF!,'для премирования!!!'!A55,#REF!)</f>
        <v>#REF!</v>
      </c>
      <c r="D55" s="157" t="e">
        <f>SUMIF(#REF!,'для премирования!!!'!A55,#REF!)</f>
        <v>#REF!</v>
      </c>
      <c r="E55" s="157" t="e">
        <f>SUMIF(#REF!,'для премирования!!!'!A55,#REF!)</f>
        <v>#REF!</v>
      </c>
      <c r="F55" s="157" t="e">
        <f>SUMIF(#REF!,'для премирования!!!'!A55,#REF!)</f>
        <v>#REF!</v>
      </c>
      <c r="G55" s="157" t="e">
        <f>SUMIF(#REF!,'для премирования!!!'!A55,#REF!)</f>
        <v>#REF!</v>
      </c>
      <c r="H55" s="157" t="e">
        <f>SUMIF(#REF!,'для премирования!!!'!A55,#REF!)</f>
        <v>#REF!</v>
      </c>
    </row>
    <row r="56" spans="1:8" x14ac:dyDescent="0.2">
      <c r="A56" s="156" t="e">
        <f>#REF!</f>
        <v>#REF!</v>
      </c>
      <c r="B56" s="158" t="s">
        <v>255</v>
      </c>
      <c r="C56" s="157" t="e">
        <f>SUMIF(#REF!,'для премирования!!!'!A56,#REF!)</f>
        <v>#REF!</v>
      </c>
      <c r="D56" s="157" t="e">
        <f>SUMIF(#REF!,'для премирования!!!'!A56,#REF!)</f>
        <v>#REF!</v>
      </c>
      <c r="E56" s="157" t="e">
        <f>SUMIF(#REF!,'для премирования!!!'!A56,#REF!)</f>
        <v>#REF!</v>
      </c>
      <c r="F56" s="157" t="e">
        <f>SUMIF(#REF!,'для премирования!!!'!A56,#REF!)</f>
        <v>#REF!</v>
      </c>
      <c r="G56" s="157" t="e">
        <f>SUMIF(#REF!,'для премирования!!!'!A56,#REF!)</f>
        <v>#REF!</v>
      </c>
      <c r="H56" s="157" t="e">
        <f>SUMIF(#REF!,'для премирования!!!'!A56,#REF!)</f>
        <v>#REF!</v>
      </c>
    </row>
    <row r="57" spans="1:8" x14ac:dyDescent="0.2">
      <c r="A57" s="156" t="e">
        <f>#REF!</f>
        <v>#REF!</v>
      </c>
      <c r="B57" s="158" t="s">
        <v>255</v>
      </c>
      <c r="C57" s="157" t="e">
        <f>SUMIF(#REF!,'для премирования!!!'!A57,#REF!)</f>
        <v>#REF!</v>
      </c>
      <c r="D57" s="157" t="e">
        <f>SUMIF(#REF!,'для премирования!!!'!A57,#REF!)</f>
        <v>#REF!</v>
      </c>
      <c r="E57" s="157" t="e">
        <f>SUMIF(#REF!,'для премирования!!!'!A57,#REF!)</f>
        <v>#REF!</v>
      </c>
      <c r="F57" s="157" t="e">
        <f>SUMIF(#REF!,'для премирования!!!'!A57,#REF!)</f>
        <v>#REF!</v>
      </c>
      <c r="G57" s="157" t="e">
        <f>SUMIF(#REF!,'для премирования!!!'!A57,#REF!)</f>
        <v>#REF!</v>
      </c>
      <c r="H57" s="157" t="e">
        <f>SUMIF(#REF!,'для премирования!!!'!A57,#REF!)</f>
        <v>#REF!</v>
      </c>
    </row>
    <row r="58" spans="1:8" x14ac:dyDescent="0.2">
      <c r="A58" s="156" t="e">
        <f>#REF!</f>
        <v>#REF!</v>
      </c>
      <c r="B58" s="158" t="s">
        <v>255</v>
      </c>
      <c r="C58" s="157" t="e">
        <f>SUMIF(#REF!,'для премирования!!!'!A58,#REF!)</f>
        <v>#REF!</v>
      </c>
      <c r="D58" s="157" t="e">
        <f>SUMIF(#REF!,'для премирования!!!'!A58,#REF!)</f>
        <v>#REF!</v>
      </c>
      <c r="E58" s="157" t="e">
        <f>SUMIF(#REF!,'для премирования!!!'!A58,#REF!)</f>
        <v>#REF!</v>
      </c>
      <c r="F58" s="157" t="e">
        <f>SUMIF(#REF!,'для премирования!!!'!A58,#REF!)</f>
        <v>#REF!</v>
      </c>
      <c r="G58" s="157" t="e">
        <f>SUMIF(#REF!,'для премирования!!!'!A58,#REF!)</f>
        <v>#REF!</v>
      </c>
      <c r="H58" s="157" t="e">
        <f>SUMIF(#REF!,'для премирования!!!'!A58,#REF!)</f>
        <v>#REF!</v>
      </c>
    </row>
    <row r="59" spans="1:8" x14ac:dyDescent="0.2">
      <c r="A59" s="156" t="e">
        <f>#REF!</f>
        <v>#REF!</v>
      </c>
      <c r="B59" s="158" t="s">
        <v>255</v>
      </c>
      <c r="C59" s="157" t="e">
        <f>SUMIF(#REF!,'для премирования!!!'!A59,#REF!)</f>
        <v>#REF!</v>
      </c>
      <c r="D59" s="157" t="e">
        <f>SUMIF(#REF!,'для премирования!!!'!A59,#REF!)</f>
        <v>#REF!</v>
      </c>
      <c r="E59" s="157" t="e">
        <f>SUMIF(#REF!,'для премирования!!!'!A59,#REF!)</f>
        <v>#REF!</v>
      </c>
      <c r="F59" s="157" t="e">
        <f>SUMIF(#REF!,'для премирования!!!'!A59,#REF!)</f>
        <v>#REF!</v>
      </c>
      <c r="G59" s="157" t="e">
        <f>SUMIF(#REF!,'для премирования!!!'!A59,#REF!)</f>
        <v>#REF!</v>
      </c>
      <c r="H59" s="157" t="e">
        <f>SUMIF(#REF!,'для премирования!!!'!A59,#REF!)</f>
        <v>#REF!</v>
      </c>
    </row>
    <row r="60" spans="1:8" x14ac:dyDescent="0.2">
      <c r="A60" s="156" t="e">
        <f>#REF!</f>
        <v>#REF!</v>
      </c>
      <c r="B60" s="158" t="s">
        <v>255</v>
      </c>
      <c r="C60" s="157" t="e">
        <f>SUMIF(#REF!,'для премирования!!!'!A60,#REF!)</f>
        <v>#REF!</v>
      </c>
      <c r="D60" s="157" t="e">
        <f>SUMIF(#REF!,'для премирования!!!'!A60,#REF!)</f>
        <v>#REF!</v>
      </c>
      <c r="E60" s="157" t="e">
        <f>SUMIF(#REF!,'для премирования!!!'!A60,#REF!)</f>
        <v>#REF!</v>
      </c>
      <c r="F60" s="157" t="e">
        <f>SUMIF(#REF!,'для премирования!!!'!A60,#REF!)</f>
        <v>#REF!</v>
      </c>
      <c r="G60" s="157" t="e">
        <f>SUMIF(#REF!,'для премирования!!!'!A60,#REF!)</f>
        <v>#REF!</v>
      </c>
      <c r="H60" s="157" t="e">
        <f>SUMIF(#REF!,'для премирования!!!'!A60,#REF!)</f>
        <v>#REF!</v>
      </c>
    </row>
    <row r="61" spans="1:8" x14ac:dyDescent="0.2">
      <c r="A61" s="156" t="e">
        <f>#REF!</f>
        <v>#REF!</v>
      </c>
      <c r="B61" s="158" t="s">
        <v>255</v>
      </c>
      <c r="C61" s="157" t="e">
        <f>SUMIF(#REF!,'для премирования!!!'!A61,#REF!)</f>
        <v>#REF!</v>
      </c>
      <c r="D61" s="157" t="e">
        <f>SUMIF(#REF!,'для премирования!!!'!A61,#REF!)</f>
        <v>#REF!</v>
      </c>
      <c r="E61" s="157" t="e">
        <f>SUMIF(#REF!,'для премирования!!!'!A61,#REF!)</f>
        <v>#REF!</v>
      </c>
      <c r="F61" s="157" t="e">
        <f>SUMIF(#REF!,'для премирования!!!'!A61,#REF!)</f>
        <v>#REF!</v>
      </c>
      <c r="G61" s="157" t="e">
        <f>SUMIF(#REF!,'для премирования!!!'!A61,#REF!)</f>
        <v>#REF!</v>
      </c>
      <c r="H61" s="157" t="e">
        <f>SUMIF(#REF!,'для премирования!!!'!A61,#REF!)</f>
        <v>#REF!</v>
      </c>
    </row>
    <row r="62" spans="1:8" x14ac:dyDescent="0.2">
      <c r="A62" s="166" t="e">
        <f>#REF!</f>
        <v>#REF!</v>
      </c>
      <c r="B62" s="158" t="s">
        <v>255</v>
      </c>
      <c r="C62" s="157"/>
      <c r="D62" s="157"/>
      <c r="E62" s="157"/>
      <c r="F62" s="157" t="e">
        <f>SUMIF(#REF!,'для премирования!!!'!A62,#REF!)</f>
        <v>#REF!</v>
      </c>
      <c r="G62" s="157" t="e">
        <f>SUMIF(#REF!,'для премирования!!!'!A62,#REF!)</f>
        <v>#REF!</v>
      </c>
      <c r="H62" s="157" t="e">
        <f>SUMIF(#REF!,'для премирования!!!'!A62,#REF!)</f>
        <v>#REF!</v>
      </c>
    </row>
    <row r="63" spans="1:8" x14ac:dyDescent="0.2">
      <c r="A63" s="159"/>
      <c r="B63" s="160"/>
      <c r="C63" s="154"/>
      <c r="D63" s="154"/>
      <c r="E63" s="154"/>
      <c r="F63" s="159"/>
    </row>
    <row r="64" spans="1:8" x14ac:dyDescent="0.2">
      <c r="A64" s="159"/>
      <c r="B64" s="160"/>
      <c r="C64" s="154"/>
      <c r="D64" s="154"/>
      <c r="E64" s="154"/>
      <c r="F64" s="159"/>
    </row>
    <row r="65" spans="1:9" x14ac:dyDescent="0.2">
      <c r="A65" s="159"/>
      <c r="B65" s="160"/>
      <c r="C65" s="154"/>
      <c r="D65" s="154"/>
      <c r="E65" s="154"/>
      <c r="F65" s="159"/>
    </row>
    <row r="66" spans="1:9" x14ac:dyDescent="0.2">
      <c r="A66" s="159"/>
      <c r="B66" s="160"/>
      <c r="C66" s="154"/>
      <c r="D66" s="154"/>
      <c r="E66" s="154"/>
      <c r="F66" s="159"/>
    </row>
    <row r="67" spans="1:9" x14ac:dyDescent="0.2">
      <c r="A67" t="e">
        <f>#REF!</f>
        <v>#REF!</v>
      </c>
    </row>
    <row r="68" spans="1:9" x14ac:dyDescent="0.2">
      <c r="C68" s="155" t="e">
        <f>SUM(C2:C67)</f>
        <v>#REF!</v>
      </c>
      <c r="D68" s="155" t="e">
        <f>SUM(D2:D67)</f>
        <v>#REF!</v>
      </c>
      <c r="E68" s="155" t="e">
        <f t="shared" ref="E68" si="0">SUM(E2:E67)</f>
        <v>#REF!</v>
      </c>
      <c r="F68" s="155" t="e">
        <f>SUM(F2:F67)</f>
        <v>#REF!</v>
      </c>
      <c r="G68" s="155" t="e">
        <f>SUM(G2:G67)</f>
        <v>#REF!</v>
      </c>
      <c r="H68" s="155" t="e">
        <f>SUM(H2:H67)</f>
        <v>#REF!</v>
      </c>
      <c r="I68" s="164"/>
    </row>
    <row r="69" spans="1:9" x14ac:dyDescent="0.2">
      <c r="I69" s="164"/>
    </row>
    <row r="70" spans="1:9" x14ac:dyDescent="0.2">
      <c r="C70" s="155" t="e">
        <f>#REF!</f>
        <v>#REF!</v>
      </c>
      <c r="D70" s="155" t="e">
        <f>#REF!</f>
        <v>#REF!</v>
      </c>
      <c r="E70" s="155" t="e">
        <f>#REF!</f>
        <v>#REF!</v>
      </c>
      <c r="F70" s="155" t="e">
        <f>#REF!</f>
        <v>#REF!</v>
      </c>
      <c r="G70" s="155" t="e">
        <f>#REF!</f>
        <v>#REF!</v>
      </c>
      <c r="H70" s="155" t="e">
        <f>#REF!</f>
        <v>#REF!</v>
      </c>
      <c r="I70" s="164"/>
    </row>
    <row r="71" spans="1:9" x14ac:dyDescent="0.2">
      <c r="I71" s="165"/>
    </row>
    <row r="72" spans="1:9" x14ac:dyDescent="0.2">
      <c r="C72" s="155" t="e">
        <f>C70-C68</f>
        <v>#REF!</v>
      </c>
      <c r="D72" s="155" t="e">
        <f t="shared" ref="D72:E72" si="1">D70-D68</f>
        <v>#REF!</v>
      </c>
      <c r="E72" s="155" t="e">
        <f t="shared" si="1"/>
        <v>#REF!</v>
      </c>
      <c r="F72" s="155" t="e">
        <f>F70-F68</f>
        <v>#REF!</v>
      </c>
      <c r="G72" s="155" t="e">
        <f>G70-G68</f>
        <v>#REF!</v>
      </c>
      <c r="H72" s="155" t="e">
        <f>H70-H68</f>
        <v>#REF!</v>
      </c>
    </row>
    <row r="73" spans="1:9" x14ac:dyDescent="0.2">
      <c r="C73" s="155"/>
      <c r="D73" s="155"/>
      <c r="E73" s="155"/>
    </row>
    <row r="74" spans="1:9" x14ac:dyDescent="0.2">
      <c r="C74" s="158" t="s">
        <v>0</v>
      </c>
      <c r="D74" s="158" t="s">
        <v>1</v>
      </c>
      <c r="E74" s="158" t="s">
        <v>2</v>
      </c>
      <c r="F74" s="158" t="s">
        <v>3</v>
      </c>
      <c r="G74" s="158" t="s">
        <v>4</v>
      </c>
      <c r="H74" s="158" t="s">
        <v>5</v>
      </c>
    </row>
    <row r="75" spans="1:9" x14ac:dyDescent="0.2">
      <c r="A75" s="161" t="s">
        <v>256</v>
      </c>
      <c r="B75" s="158" t="s">
        <v>255</v>
      </c>
      <c r="C75" s="163" t="e">
        <f>SUMIF(B2:B61,B75,C2:C61)</f>
        <v>#REF!</v>
      </c>
      <c r="D75" s="163" t="e">
        <f>SUMIF(B2:B61,B75,D2:D61)</f>
        <v>#REF!</v>
      </c>
      <c r="E75" s="163" t="e">
        <f>SUMIF(B2:B61,B75,E2:E61)</f>
        <v>#REF!</v>
      </c>
      <c r="F75" s="163" t="e">
        <f>SUMIF(B2:B62,B75,F2:F62)</f>
        <v>#REF!</v>
      </c>
      <c r="G75" s="163" t="e">
        <f>SUMIF(B2:B62,B75,G2:G62)</f>
        <v>#REF!</v>
      </c>
      <c r="H75" s="163">
        <f>SUMIF(A2:A62,B75,H2:H62)</f>
        <v>0</v>
      </c>
    </row>
    <row r="76" spans="1:9" x14ac:dyDescent="0.2">
      <c r="A76" s="161" t="s">
        <v>257</v>
      </c>
      <c r="B76" s="158" t="s">
        <v>254</v>
      </c>
      <c r="C76" s="163" t="e">
        <f>SUMIF(B2:B61,B76,C2:C61)</f>
        <v>#REF!</v>
      </c>
      <c r="D76" s="163" t="e">
        <f>SUMIF(B2:B61,B76,D2:D61)</f>
        <v>#REF!</v>
      </c>
      <c r="E76" s="163" t="e">
        <f>SUMIF(B2:B61,B76,E2:E61)</f>
        <v>#REF!</v>
      </c>
      <c r="F76" s="163" t="e">
        <f>SUMIF(B2:B62,B76,F2:F62)</f>
        <v>#REF!</v>
      </c>
      <c r="G76" s="163" t="e">
        <f>SUMIF(B2:B62,B76,G2:G62)</f>
        <v>#REF!</v>
      </c>
      <c r="H76" s="163">
        <f>SUMIF(A2:A62,B76,H2:H62)</f>
        <v>0</v>
      </c>
    </row>
    <row r="77" spans="1:9" x14ac:dyDescent="0.2">
      <c r="C77" s="162" t="e">
        <f>C70-C75-C76</f>
        <v>#REF!</v>
      </c>
      <c r="D77" s="162" t="e">
        <f t="shared" ref="D77" si="2">D70-D75-D76</f>
        <v>#REF!</v>
      </c>
      <c r="E77" s="162" t="e">
        <f>E70-E75-E76</f>
        <v>#REF!</v>
      </c>
      <c r="F77" s="162" t="e">
        <f>F70-F75-F76</f>
        <v>#REF!</v>
      </c>
      <c r="G77" s="162" t="e">
        <f>G70-G75-G76</f>
        <v>#REF!</v>
      </c>
      <c r="H77" s="162" t="e">
        <f>H70-H75-H76</f>
        <v>#REF!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Компактн.</vt:lpstr>
      <vt:lpstr>тарифы-2022</vt:lpstr>
      <vt:lpstr>Лист2</vt:lpstr>
      <vt:lpstr>для премирования!!!</vt:lpstr>
      <vt:lpstr>Компактн.!Область_печати</vt:lpstr>
      <vt:lpstr>'тарифы-2022'!Область_печати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Корженко Виктория</dc:creator>
  <cp:lastModifiedBy>Корженко Виктория</cp:lastModifiedBy>
  <cp:lastPrinted>2022-01-17T09:15:12Z</cp:lastPrinted>
  <dcterms:created xsi:type="dcterms:W3CDTF">2013-05-21T08:18:12Z</dcterms:created>
  <dcterms:modified xsi:type="dcterms:W3CDTF">2022-01-17T09:26:53Z</dcterms:modified>
</cp:coreProperties>
</file>